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Scénarios" state="visible" r:id="rId5"/>
    <sheet sheetId="3" name="Scénarios (corrigé)" state="visible" r:id="rId6"/>
    <sheet sheetId="4" name="Sensibilité" state="visible" r:id="rId7"/>
    <sheet sheetId="5" name="Sensibilité (corrigé)" state="visible" r:id="rId8"/>
    <sheet sheetId="6" name="Tornade" state="visible" r:id="rId9"/>
    <sheet sheetId="7" name="Tornade (corrigé)" state="visible" r:id="rId10"/>
  </sheets>
  <calcPr calcId="171027" fullCalcOnLoad="1"/>
</workbook>
</file>

<file path=xl/sharedStrings.xml><?xml version="1.0" encoding="utf-8"?>
<sst xmlns="http://schemas.openxmlformats.org/spreadsheetml/2006/main" count="60" uniqueCount="33">
  <si>
    <t>Épisode 44 — Scénarios et analyse de sensibilité</t>
  </si>
  <si>
    <t>Série « Excel de zéro à héros pour la comptabilité et la finance » — ExpertiseComptable.ma</t>
  </si>
  <si>
    <t>Onglet « Scénarios » : trois jeux d’hypothèses. Complétez les lignes 6 à 9, puis le rang et le résultat du scénario retenu (cellule B11 : liste déroulante Pessimiste / Base / Optimiste).</t>
  </si>
  <si>
    <t>Onglet « Sensibilité » : grille prix × volume. Complétez la grille avec une seule formule à références mixtes recopiée dans les 25 cases.</t>
  </si>
  <si>
    <t>Onglet « Tornade » : faites varier chaque variable de 10 % (cellule B1) et classez-les par amplitude.</t>
  </si>
  <si>
    <t>Pour aller plus loin : remplacez la grille par une Table de données (Données &gt; Analyse de scénarios &gt; Table de données) avec le prix en entrée de colonne et le volume en entrée de ligne.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</si>
  <si>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</si>
  <si>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</si>
  <si>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Paramètre</t>
  </si>
  <si>
    <t>Pessimiste</t>
  </si>
  <si>
    <t>Base</t>
  </si>
  <si>
    <t>Optimiste</t>
  </si>
  <si>
    <t>Prix de vente unitaire HT</t>
  </si>
  <si>
    <t>Coût variable unitaire</t>
  </si>
  <si>
    <t>Charges fixes annuelles</t>
  </si>
  <si>
    <t>Volume annuel (unités)</t>
  </si>
  <si>
    <t>Marge unitaire</t>
  </si>
  <si>
    <t>Résultat</t>
  </si>
  <si>
    <t>Seuil de rentabilité (unités)</t>
  </si>
  <si>
    <t>Marge de sécurité</t>
  </si>
  <si>
    <t>Scénario retenu</t>
  </si>
  <si>
    <t>Rang dans la liste</t>
  </si>
  <si>
    <t>Résultat du scénario retenu</t>
  </si>
  <si>
    <t>Prix \ Volume</t>
  </si>
  <si>
    <t>Variation testée</t>
  </si>
  <si>
    <t>Variable</t>
  </si>
  <si>
    <t>Si elle baisse</t>
  </si>
  <si>
    <t>Si elle monte</t>
  </si>
  <si>
    <t>Amplitude</t>
  </si>
  <si>
    <t>Prix de vente</t>
  </si>
  <si>
    <t>Coût variable</t>
  </si>
  <si>
    <t>Volume</t>
  </si>
  <si>
    <t>Charges fixes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</si>
</sst>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3" fillId="3" borderId="1" xfId="0" applyFont="1" applyFill="1" applyBorder="1" applyAlignment="1">
      <alignment horizontal="center"/>
    </xf>
    <xf numFmtId="0" fontId="0" fillId="3" borderId="1" xfId="0" applyFill="1" applyBorder="1"/>
    <xf numFmtId="3" fontId="0" fillId="0" borderId="1" xfId="0" applyNumberFormat="1" applyBorder="1"/>
    <xf numFmtId="164" fontId="3" fillId="4" borderId="1" xfId="0" applyNumberFormat="1" applyFont="1" applyFill="1" applyBorder="1"/>
    <xf numFmtId="165" fontId="0" fillId="0" borderId="1" xfId="0" applyNumberFormat="1" applyBorder="1"/>
    <xf numFmtId="0" fontId="0" fillId="0" borderId="1" xfId="0" applyBorder="1"/>
    <xf numFmtId="164" fontId="3" fillId="5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9" fontId="0" fillId="3" borderId="1" xfId="0" applyNumberFormat="1" applyFill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8">
        <v>240</v>
      </c>
      <c r="C2" s="8">
        <v>250</v>
      </c>
      <c r="D2" s="8">
        <v>260</v>
      </c>
    </row>
    <row r="3" spans="1:4" x14ac:dyDescent="0.25">
      <c r="A3" s="7" t="s">
        <v>13</v>
      </c>
      <c r="B3" s="8">
        <v>160</v>
      </c>
      <c r="C3" s="8">
        <v>150</v>
      </c>
      <c r="D3" s="8">
        <v>145</v>
      </c>
    </row>
    <row r="4" spans="1:4" x14ac:dyDescent="0.25">
      <c r="A4" s="7" t="s">
        <v>14</v>
      </c>
      <c r="B4" s="8">
        <v>1250000</v>
      </c>
      <c r="C4" s="8">
        <v>1200000</v>
      </c>
      <c r="D4" s="8">
        <v>1180000</v>
      </c>
    </row>
    <row r="5" spans="1:4" x14ac:dyDescent="0.25">
      <c r="A5" s="7" t="s">
        <v>15</v>
      </c>
      <c r="B5" s="8">
        <v>12500</v>
      </c>
      <c r="C5" s="8">
        <v>15000</v>
      </c>
      <c r="D5" s="8">
        <v>17000</v>
      </c>
    </row>
    <row r="6" spans="1:4" x14ac:dyDescent="0.25">
      <c r="A6" s="7" t="s">
        <v>16</v>
      </c>
      <c r="B6" s="8"/>
      <c r="C6" s="8"/>
      <c r="D6" s="8"/>
    </row>
    <row r="7" spans="1:4" x14ac:dyDescent="0.25">
      <c r="A7" s="7" t="s">
        <v>17</v>
      </c>
      <c r="B7" s="9"/>
      <c r="C7" s="9"/>
      <c r="D7" s="9"/>
    </row>
    <row r="8" spans="1:4" x14ac:dyDescent="0.25">
      <c r="A8" s="7" t="s">
        <v>18</v>
      </c>
      <c r="B8" s="8"/>
      <c r="C8" s="8"/>
      <c r="D8" s="8"/>
    </row>
    <row r="9" spans="1:4" x14ac:dyDescent="0.25">
      <c r="A9" s="7" t="s">
        <v>19</v>
      </c>
      <c r="B9" s="10"/>
      <c r="C9" s="10"/>
      <c r="D9" s="10"/>
    </row>
    <row r="10" spans="1:1" x14ac:dyDescent="0.25"/>
    <row r="11" spans="1:2" x14ac:dyDescent="0.25">
      <c r="A11" s="7" t="s">
        <v>20</v>
      </c>
      <c r="B11" s="11" t="s">
        <v>10</v>
      </c>
    </row>
    <row r="12" spans="1:2" x14ac:dyDescent="0.25">
      <c r="A12" s="7" t="s">
        <v>21</v>
      </c>
      <c r="B12" s="12"/>
    </row>
    <row r="13" spans="1:2" x14ac:dyDescent="0.25">
      <c r="A13" s="7" t="s">
        <v>22</v>
      </c>
      <c r="B13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 t="s">
        <v>12</v>
      </c>
      <c r="B2" s="8">
        <v>240</v>
      </c>
      <c r="C2" s="8">
        <v>250</v>
      </c>
      <c r="D2" s="8">
        <v>260</v>
      </c>
    </row>
    <row r="3" spans="1:4" x14ac:dyDescent="0.25">
      <c r="A3" s="7" t="s">
        <v>13</v>
      </c>
      <c r="B3" s="8">
        <v>160</v>
      </c>
      <c r="C3" s="8">
        <v>150</v>
      </c>
      <c r="D3" s="8">
        <v>145</v>
      </c>
    </row>
    <row r="4" spans="1:4" x14ac:dyDescent="0.25">
      <c r="A4" s="7" t="s">
        <v>14</v>
      </c>
      <c r="B4" s="8">
        <v>1250000</v>
      </c>
      <c r="C4" s="8">
        <v>1200000</v>
      </c>
      <c r="D4" s="8">
        <v>1180000</v>
      </c>
    </row>
    <row r="5" spans="1:4" x14ac:dyDescent="0.25">
      <c r="A5" s="7" t="s">
        <v>15</v>
      </c>
      <c r="B5" s="8">
        <v>12500</v>
      </c>
      <c r="C5" s="8">
        <v>15000</v>
      </c>
      <c r="D5" s="8">
        <v>17000</v>
      </c>
    </row>
    <row r="6" spans="1:4" x14ac:dyDescent="0.25">
      <c r="A6" s="7" t="s">
        <v>16</v>
      </c>
      <c r="B6" s="13">
        <f>B2-B3</f>
        <v>80</v>
      </c>
      <c r="C6" s="13">
        <f>C2-C3</f>
        <v>100</v>
      </c>
      <c r="D6" s="13">
        <f>D2-D3</f>
        <v>115</v>
      </c>
    </row>
    <row r="7" spans="1:4" x14ac:dyDescent="0.25">
      <c r="A7" s="7" t="s">
        <v>17</v>
      </c>
      <c r="B7" s="14">
        <f>B5*B6-B4</f>
        <v>-250000</v>
      </c>
      <c r="C7" s="14">
        <f>C5*C6-C4</f>
        <v>300000</v>
      </c>
      <c r="D7" s="14">
        <f>D5*D6-D4</f>
        <v>775000</v>
      </c>
    </row>
    <row r="8" spans="1:4" x14ac:dyDescent="0.25">
      <c r="A8" s="7" t="s">
        <v>18</v>
      </c>
      <c r="B8" s="13">
        <f>ROUNDUP(B4/B6,0)</f>
        <v>15625</v>
      </c>
      <c r="C8" s="13">
        <f>ROUNDUP(C4/C6,0)</f>
        <v>12000</v>
      </c>
      <c r="D8" s="13">
        <f>ROUNDUP(D4/D6,0)</f>
        <v>10261</v>
      </c>
    </row>
    <row r="9" spans="1:4" x14ac:dyDescent="0.25">
      <c r="A9" s="7" t="s">
        <v>19</v>
      </c>
      <c r="B9" s="15">
        <f>(B5-B8)/B5</f>
        <v>-0.25</v>
      </c>
      <c r="C9" s="15">
        <f>(C5-C8)/C5</f>
        <v>0.2</v>
      </c>
      <c r="D9" s="15">
        <f>(D5-D8)/D5</f>
        <v>0.39641176471</v>
      </c>
    </row>
    <row r="10" spans="1:1" x14ac:dyDescent="0.25"/>
    <row r="11" spans="1:2" x14ac:dyDescent="0.25">
      <c r="A11" s="7" t="s">
        <v>20</v>
      </c>
      <c r="B11" s="11" t="s">
        <v>10</v>
      </c>
    </row>
    <row r="12" spans="1:2" x14ac:dyDescent="0.25">
      <c r="A12" s="7" t="s">
        <v>21</v>
      </c>
      <c r="B12" s="16">
        <f>MATCH(B11,B1:D1,0)</f>
        <v>2</v>
      </c>
    </row>
    <row r="13" spans="1:2" x14ac:dyDescent="0.25">
      <c r="A13" s="7" t="s">
        <v>22</v>
      </c>
      <c r="B13" s="17">
        <f>INDEX(B7:D7,1,B12)</f>
        <v>300000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5.714285714285714" customWidth="1"/>
  </cols>
  <sheetData>
    <row r="1" spans="1:6" x14ac:dyDescent="0.25">
      <c r="A1" s="6" t="s">
        <v>23</v>
      </c>
      <c r="B1" s="6">
        <v>11000</v>
      </c>
      <c r="C1" s="6">
        <v>13000</v>
      </c>
      <c r="D1" s="6">
        <v>15000</v>
      </c>
      <c r="E1" s="6">
        <v>17000</v>
      </c>
      <c r="F1" s="6">
        <v>19000</v>
      </c>
    </row>
    <row r="2" spans="1:6" x14ac:dyDescent="0.25">
      <c r="A2" s="18">
        <v>230</v>
      </c>
      <c r="B2" s="9"/>
      <c r="C2" s="9"/>
      <c r="D2" s="9"/>
      <c r="E2" s="9"/>
      <c r="F2" s="9"/>
    </row>
    <row r="3" spans="1:6" x14ac:dyDescent="0.25">
      <c r="A3" s="18">
        <v>240</v>
      </c>
      <c r="B3" s="9"/>
      <c r="C3" s="9"/>
      <c r="D3" s="9"/>
      <c r="E3" s="9"/>
      <c r="F3" s="9"/>
    </row>
    <row r="4" spans="1:6" x14ac:dyDescent="0.25">
      <c r="A4" s="18">
        <v>250</v>
      </c>
      <c r="B4" s="9"/>
      <c r="C4" s="9"/>
      <c r="D4" s="9"/>
      <c r="E4" s="9"/>
      <c r="F4" s="9"/>
    </row>
    <row r="5" spans="1:6" x14ac:dyDescent="0.25">
      <c r="A5" s="18">
        <v>260</v>
      </c>
      <c r="B5" s="9"/>
      <c r="C5" s="9"/>
      <c r="D5" s="9"/>
      <c r="E5" s="9"/>
      <c r="F5" s="9"/>
    </row>
    <row r="6" spans="1:6" x14ac:dyDescent="0.25">
      <c r="A6" s="18">
        <v>270</v>
      </c>
      <c r="B6" s="9"/>
      <c r="C6" s="9"/>
      <c r="D6" s="9"/>
      <c r="E6" s="9"/>
      <c r="F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5.714285714285714" customWidth="1"/>
  </cols>
  <sheetData>
    <row r="1" spans="1:6" x14ac:dyDescent="0.25">
      <c r="A1" s="6" t="s">
        <v>23</v>
      </c>
      <c r="B1" s="6">
        <v>11000</v>
      </c>
      <c r="C1" s="6">
        <v>13000</v>
      </c>
      <c r="D1" s="6">
        <v>15000</v>
      </c>
      <c r="E1" s="6">
        <v>17000</v>
      </c>
      <c r="F1" s="6">
        <v>19000</v>
      </c>
    </row>
    <row r="2" spans="1:6" x14ac:dyDescent="0.25">
      <c r="A2" s="18">
        <v>230</v>
      </c>
      <c r="B2" s="19">
        <f>B$1*($A2-Scénarios!$C$3)-Scénarios!$C$4</f>
        <v>-320000</v>
      </c>
      <c r="C2" s="19">
        <f>C$1*($A2-Scénarios!$C$3)-Scénarios!$C$4</f>
        <v>-160000</v>
      </c>
      <c r="D2" s="19">
        <f>D$1*($A2-Scénarios!$C$3)-Scénarios!$C$4</f>
        <v>0</v>
      </c>
      <c r="E2" s="19">
        <f>E$1*($A2-Scénarios!$C$3)-Scénarios!$C$4</f>
        <v>160000</v>
      </c>
      <c r="F2" s="19">
        <f>F$1*($A2-Scénarios!$C$3)-Scénarios!$C$4</f>
        <v>320000</v>
      </c>
    </row>
    <row r="3" spans="1:6" x14ac:dyDescent="0.25">
      <c r="A3" s="18">
        <v>240</v>
      </c>
      <c r="B3" s="19">
        <f>B$1*($A3-Scénarios!$C$3)-Scénarios!$C$4</f>
        <v>-210000</v>
      </c>
      <c r="C3" s="19">
        <f>C$1*($A3-Scénarios!$C$3)-Scénarios!$C$4</f>
        <v>-30000</v>
      </c>
      <c r="D3" s="19">
        <f>D$1*($A3-Scénarios!$C$3)-Scénarios!$C$4</f>
        <v>150000</v>
      </c>
      <c r="E3" s="19">
        <f>E$1*($A3-Scénarios!$C$3)-Scénarios!$C$4</f>
        <v>330000</v>
      </c>
      <c r="F3" s="19">
        <f>F$1*($A3-Scénarios!$C$3)-Scénarios!$C$4</f>
        <v>510000</v>
      </c>
    </row>
    <row r="4" spans="1:6" x14ac:dyDescent="0.25">
      <c r="A4" s="18">
        <v>250</v>
      </c>
      <c r="B4" s="19">
        <f>B$1*($A4-Scénarios!$C$3)-Scénarios!$C$4</f>
        <v>-100000</v>
      </c>
      <c r="C4" s="19">
        <f>C$1*($A4-Scénarios!$C$3)-Scénarios!$C$4</f>
        <v>100000</v>
      </c>
      <c r="D4" s="19">
        <f>D$1*($A4-Scénarios!$C$3)-Scénarios!$C$4</f>
        <v>300000</v>
      </c>
      <c r="E4" s="19">
        <f>E$1*($A4-Scénarios!$C$3)-Scénarios!$C$4</f>
        <v>500000</v>
      </c>
      <c r="F4" s="19">
        <f>F$1*($A4-Scénarios!$C$3)-Scénarios!$C$4</f>
        <v>700000</v>
      </c>
    </row>
    <row r="5" spans="1:6" x14ac:dyDescent="0.25">
      <c r="A5" s="18">
        <v>260</v>
      </c>
      <c r="B5" s="19">
        <f>B$1*($A5-Scénarios!$C$3)-Scénarios!$C$4</f>
        <v>10000</v>
      </c>
      <c r="C5" s="19">
        <f>C$1*($A5-Scénarios!$C$3)-Scénarios!$C$4</f>
        <v>230000</v>
      </c>
      <c r="D5" s="19">
        <f>D$1*($A5-Scénarios!$C$3)-Scénarios!$C$4</f>
        <v>450000</v>
      </c>
      <c r="E5" s="19">
        <f>E$1*($A5-Scénarios!$C$3)-Scénarios!$C$4</f>
        <v>670000</v>
      </c>
      <c r="F5" s="19">
        <f>F$1*($A5-Scénarios!$C$3)-Scénarios!$C$4</f>
        <v>890000</v>
      </c>
    </row>
    <row r="6" spans="1:6" x14ac:dyDescent="0.25">
      <c r="A6" s="18">
        <v>270</v>
      </c>
      <c r="B6" s="19">
        <f>B$1*($A6-Scénarios!$C$3)-Scénarios!$C$4</f>
        <v>120000</v>
      </c>
      <c r="C6" s="19">
        <f>C$1*($A6-Scénarios!$C$3)-Scénarios!$C$4</f>
        <v>360000</v>
      </c>
      <c r="D6" s="19">
        <f>D$1*($A6-Scénarios!$C$3)-Scénarios!$C$4</f>
        <v>600000</v>
      </c>
      <c r="E6" s="19">
        <f>E$1*($A6-Scénarios!$C$3)-Scénarios!$C$4</f>
        <v>840000</v>
      </c>
      <c r="F6" s="19">
        <f>F$1*($A6-Scénarios!$C$3)-Scénarios!$C$4</f>
        <v>1080000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28.571428571428573" customWidth="1"/>
    <col min="2" max="3" width="18.571428571428573" customWidth="1"/>
    <col min="4" max="4" width="15.714285714285714" customWidth="1"/>
  </cols>
  <sheetData>
    <row r="1" spans="1:2" x14ac:dyDescent="0.25">
      <c r="A1" s="7" t="s">
        <v>24</v>
      </c>
      <c r="B1" s="20">
        <v>0.1</v>
      </c>
    </row>
    <row r="2" spans="1:1" x14ac:dyDescent="0.25"/>
    <row r="3" spans="1:4" x14ac:dyDescent="0.25">
      <c r="A3" s="6" t="s">
        <v>25</v>
      </c>
      <c r="B3" s="6" t="s">
        <v>26</v>
      </c>
      <c r="C3" s="6" t="s">
        <v>27</v>
      </c>
      <c r="D3" s="6" t="s">
        <v>28</v>
      </c>
    </row>
    <row r="4" spans="1:4" x14ac:dyDescent="0.25">
      <c r="A4" s="7" t="s">
        <v>29</v>
      </c>
      <c r="B4" s="9"/>
      <c r="C4" s="9"/>
      <c r="D4" s="8"/>
    </row>
    <row r="5" spans="1:4" x14ac:dyDescent="0.25">
      <c r="A5" s="7" t="s">
        <v>30</v>
      </c>
      <c r="B5" s="9"/>
      <c r="C5" s="9"/>
      <c r="D5" s="8"/>
    </row>
    <row r="6" spans="1:4" x14ac:dyDescent="0.25">
      <c r="A6" s="7" t="s">
        <v>31</v>
      </c>
      <c r="B6" s="9"/>
      <c r="C6" s="9"/>
      <c r="D6" s="8"/>
    </row>
    <row r="7" spans="1:4" x14ac:dyDescent="0.25">
      <c r="A7" s="7" t="s">
        <v>32</v>
      </c>
      <c r="B7" s="9"/>
      <c r="C7" s="9"/>
      <c r="D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28.571428571428573" customWidth="1"/>
    <col min="2" max="3" width="18.571428571428573" customWidth="1"/>
    <col min="4" max="4" width="15.714285714285714" customWidth="1"/>
  </cols>
  <sheetData>
    <row r="1" spans="1:2" x14ac:dyDescent="0.25">
      <c r="A1" s="7" t="s">
        <v>24</v>
      </c>
      <c r="B1" s="20">
        <v>0.1</v>
      </c>
    </row>
    <row r="2" spans="1:1" x14ac:dyDescent="0.25"/>
    <row r="3" spans="1:4" x14ac:dyDescent="0.25">
      <c r="A3" s="6" t="s">
        <v>25</v>
      </c>
      <c r="B3" s="6" t="s">
        <v>26</v>
      </c>
      <c r="C3" s="6" t="s">
        <v>27</v>
      </c>
      <c r="D3" s="6" t="s">
        <v>28</v>
      </c>
    </row>
    <row r="4" spans="1:4" x14ac:dyDescent="0.25">
      <c r="A4" s="7" t="s">
        <v>29</v>
      </c>
      <c r="B4" s="19">
        <f>Scénarios!$C$5*(Scénarios!$C$2*(1-$B$1)-Scénarios!$C$3)-Scénarios!$C$4</f>
        <v>-75000</v>
      </c>
      <c r="C4" s="19">
        <f>Scénarios!$C$5*(Scénarios!$C$2*(1+$B$1)-Scénarios!$C$3)-Scénarios!$C$4</f>
        <v>675000</v>
      </c>
      <c r="D4" s="21">
        <f>ABS(C4-B4)</f>
        <v>750000</v>
      </c>
    </row>
    <row r="5" spans="1:4" x14ac:dyDescent="0.25">
      <c r="A5" s="7" t="s">
        <v>30</v>
      </c>
      <c r="B5" s="19">
        <f>Scénarios!$C$5*(Scénarios!$C$2-Scénarios!$C$3*(1-$B$1))-Scénarios!$C$4</f>
        <v>525000</v>
      </c>
      <c r="C5" s="19">
        <f>Scénarios!$C$5*(Scénarios!$C$2-Scénarios!$C$3*(1+$B$1))-Scénarios!$C$4</f>
        <v>75000</v>
      </c>
      <c r="D5" s="21">
        <f>ABS(C5-B5)</f>
        <v>450000</v>
      </c>
    </row>
    <row r="6" spans="1:4" x14ac:dyDescent="0.25">
      <c r="A6" s="7" t="s">
        <v>31</v>
      </c>
      <c r="B6" s="19">
        <f>Scénarios!$C$5*(1-$B$1)*(Scénarios!$C$2-Scénarios!$C$3)-Scénarios!$C$4</f>
        <v>150000</v>
      </c>
      <c r="C6" s="19">
        <f>Scénarios!$C$5*(1+$B$1)*(Scénarios!$C$2-Scénarios!$C$3)-Scénarios!$C$4</f>
        <v>450000</v>
      </c>
      <c r="D6" s="21">
        <f>ABS(C6-B6)</f>
        <v>300000</v>
      </c>
    </row>
    <row r="7" spans="1:4" x14ac:dyDescent="0.25">
      <c r="A7" s="7" t="s">
        <v>32</v>
      </c>
      <c r="B7" s="19">
        <f>Scénarios!$C$5*(Scénarios!$C$2-Scénarios!$C$3)-Scénarios!$C$4*(1-$B$1)</f>
        <v>420000</v>
      </c>
      <c r="C7" s="19">
        <f>Scénarios!$C$5*(Scénarios!$C$2-Scénarios!$C$3)-Scénarios!$C$4*(1+$B$1)</f>
        <v>180000</v>
      </c>
      <c r="D7" s="21">
        <f>ABS(C7-B7)</f>
        <v>240000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 d’emploi</vt:lpstr>
      <vt:lpstr>Scénarios</vt:lpstr>
      <vt:lpstr>Scénarios (corrigé)</vt:lpstr>
      <vt:lpstr>Sensibilité</vt:lpstr>
      <vt:lpstr>Sensibilité (corrigé)</vt:lpstr>
      <vt:lpstr>Tornade</vt:lpstr>
      <vt:lpstr>Tornade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44 — Scénarios et analyse de sensibilité</dc:title>
  <dc:subject/>
  <dc:description/>
  <cp:keywords/>
  <cp:category/>
  <cp:lastModifiedBy>Unknown</cp:lastModifiedBy>
  <dcterms:created xsi:type="dcterms:W3CDTF">2026-10-10T19:14:36Z</dcterms:created>
  <dcterms:modified xsi:type="dcterms:W3CDTF">2026-10-10T19:14:36Z</dcterms:modified>
</cp:coreProperties>
</file>