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Modèle" state="visible" r:id="rId5"/>
    <sheet sheetId="3" name="Modèle (corrigé)" state="visible" r:id="rId6"/>
    <sheet sheetId="4" name="Objectifs" state="visible" r:id="rId7"/>
    <sheet sheetId="5" name="Objectifs (corrigé)" state="visible" r:id="rId8"/>
    <sheet sheetId="6" name="Courbe" state="visible" r:id="rId9"/>
    <sheet sheetId="7" name="Courbe (corrigé)" state="visible" r:id="rId10"/>
    <sheet sheetId="8" name="Solveur" state="visible" r:id="rId11"/>
    <sheet sheetId="9" name="Solveur (corrigé)" state="visible" r:id="rId12"/>
  </sheets>
  <calcPr calcId="171027" fullCalcOnLoad="1"/>
</workbook>
</file>

<file path=xl/sharedStrings.xml><?xml version="1.0" encoding="utf-8"?>
<sst xmlns="http://schemas.openxmlformats.org/spreadsheetml/2006/main" count="92" uniqueCount="46">
  <si>
    <t>Épisode 43 — Seuil de rentabilité, valeur cible et Solveur</t>
  </si>
  <si>
    <t>Série « Excel de zéro à héros pour la comptabilité et la finance » — ExpertiseComptable.ma</t>
  </si>
  <si>
    <t>Onglet « Modèle » : complétez la marge unitaire, le taux de marge, le seuil (unités et CA), le résultat, la marge de sécurité, le levier et le mois d’atteinte du seuil.</t>
  </si>
  <si>
    <t>Onglet « Objectifs » : trois calculs inversés (volume, prix, charges fixes pour un résultat cible). Vérifiez-les avec Données &gt; Analyse de scénarios &gt; Valeur cible.</t>
  </si>
  <si>
    <t>Onglet « Courbe » : chiffre d’affaires, coûts totaux et résultat par palier de volume ; le résultat change de signe au seuil.</t>
  </si>
  <si>
    <t>Onglet « Solveur » : effacez les quantités produites (cellules jaunes) et retrouvez la solution avec le Solveur (cellule à maximiser F4, contraintes : heures, demande maximale, quantités entières). Le Solveur est un complément à activer : Fichier &gt; Options &gt; Compléments.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</si>
  <si>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</si>
  <si>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</si>
  <si>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Paramètre</t>
  </si>
  <si>
    <t>Valeur</t>
  </si>
  <si>
    <t>Prix de vente unitaire HT</t>
  </si>
  <si>
    <t>Coût variable unitaire</t>
  </si>
  <si>
    <t>Charges fixes annuelles</t>
  </si>
  <si>
    <t>Volume annuel prévu (unités)</t>
  </si>
  <si>
    <t>Marge sur coût variable unitaire</t>
  </si>
  <si>
    <t>Taux de marge sur coût variable</t>
  </si>
  <si>
    <t>Seuil de rentabilité (unités)</t>
  </si>
  <si>
    <t>Seuil de rentabilité (chiffre d’affaires HT)</t>
  </si>
  <si>
    <t>Chiffre d’affaires prévu</t>
  </si>
  <si>
    <t>Marge sur coût variable totale</t>
  </si>
  <si>
    <t>Résultat prévu</t>
  </si>
  <si>
    <t>Marge de sécurité (% du chiffre d’affaires)</t>
  </si>
  <si>
    <t>Levier opérationnel</t>
  </si>
  <si>
    <t>Mois où le seuil est atteint (sur 12)</t>
  </si>
  <si>
    <t>Objectif</t>
  </si>
  <si>
    <t>Cible</t>
  </si>
  <si>
    <t>Résultat</t>
  </si>
  <si>
    <t>Volume nécessaire pour un résultat de</t>
  </si>
  <si>
    <t>Prix nécessaire (volume prévu) pour un résultat de</t>
  </si>
  <si>
    <t>Charges fixes maximales pour un résultat de</t>
  </si>
  <si>
    <t>Volume</t>
  </si>
  <si>
    <t>Chiffre d’affaires</t>
  </si>
  <si>
    <t>Coûts totaux</t>
  </si>
  <si>
    <t>Produit</t>
  </si>
  <si>
    <t>MCV unitaire</t>
  </si>
  <si>
    <t>Heures par unité</t>
  </si>
  <si>
    <t>Demande maximale</t>
  </si>
  <si>
    <t>Quantité produite</t>
  </si>
  <si>
    <t>MCV totale</t>
  </si>
  <si>
    <t>Heures utilisées</t>
  </si>
  <si>
    <t>Produit A</t>
  </si>
  <si>
    <t>Produit B</t>
  </si>
  <si>
    <t>Total</t>
  </si>
  <si>
    <t/>
  </si>
  <si>
    <t>Capacité machine (heures)</t>
  </si>
  <si>
    <t>Contraintes respectées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</si>
</sst>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0;[Red](#,##0.00)"/>
    <numFmt numFmtId="166" formatCode="#,##0.0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  <fill>
      <patternFill patternType="solid">
        <fgColor rgb="FFCFECCF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4" fontId="0" fillId="3" borderId="1" xfId="0" applyNumberFormat="1" applyFill="1" applyBorder="1"/>
    <xf numFmtId="3" fontId="0" fillId="3" borderId="1" xfId="0" applyNumberFormat="1" applyFill="1" applyBorder="1"/>
    <xf numFmtId="0" fontId="3" fillId="0" borderId="1" xfId="0" applyFont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4" fontId="0" fillId="0" borderId="1" xfId="0" applyNumberFormat="1" applyBorder="1"/>
    <xf numFmtId="164" fontId="0" fillId="0" borderId="1" xfId="0" applyNumberFormat="1" applyBorder="1"/>
    <xf numFmtId="3" fontId="0" fillId="4" borderId="1" xfId="0" applyNumberFormat="1" applyFill="1" applyBorder="1"/>
    <xf numFmtId="3" fontId="0" fillId="0" borderId="1" xfId="0" applyNumberFormat="1" applyBorder="1"/>
    <xf numFmtId="165" fontId="3" fillId="5" borderId="1" xfId="0" applyNumberFormat="1" applyFont="1" applyFill="1" applyBorder="1"/>
    <xf numFmtId="166" fontId="0" fillId="0" borderId="1" xfId="0" applyNumberFormat="1" applyBorder="1"/>
    <xf numFmtId="4" fontId="0" fillId="4" borderId="1" xfId="0" applyNumberFormat="1" applyFill="1" applyBorder="1"/>
    <xf numFmtId="165" fontId="0" fillId="0" borderId="1" xfId="0" applyNumberFormat="1" applyBorder="1"/>
    <xf numFmtId="0" fontId="3" fillId="2" borderId="1" xfId="0" applyFont="1" applyFill="1" applyBorder="1"/>
    <xf numFmtId="0" fontId="0" fillId="2" borderId="1" xfId="0" applyFill="1" applyBorder="1"/>
    <xf numFmtId="3" fontId="3" fillId="5" borderId="1" xfId="0" applyNumberFormat="1" applyFont="1" applyFill="1" applyBorder="1"/>
    <xf numFmtId="3" fontId="3" fillId="2" borderId="1" xfId="0" applyNumberFormat="1" applyFont="1" applyFill="1" applyBorder="1"/>
    <xf numFmtId="0" fontId="3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7.142857142857146" customWidth="1"/>
    <col min="2" max="2" width="17.142857142857142" customWidth="1"/>
  </cols>
  <sheetData>
    <row r="1" spans="1:2" x14ac:dyDescent="0.25">
      <c r="A1" s="6" t="s">
        <v>8</v>
      </c>
      <c r="B1" s="6" t="s">
        <v>9</v>
      </c>
    </row>
    <row r="2" spans="1:2" x14ac:dyDescent="0.25">
      <c r="A2" s="7" t="s">
        <v>10</v>
      </c>
      <c r="B2" s="8">
        <v>250</v>
      </c>
    </row>
    <row r="3" spans="1:2" x14ac:dyDescent="0.25">
      <c r="A3" s="7" t="s">
        <v>11</v>
      </c>
      <c r="B3" s="8">
        <v>150</v>
      </c>
    </row>
    <row r="4" spans="1:2" x14ac:dyDescent="0.25">
      <c r="A4" s="7" t="s">
        <v>12</v>
      </c>
      <c r="B4" s="9">
        <v>1200000</v>
      </c>
    </row>
    <row r="5" spans="1:2" x14ac:dyDescent="0.25">
      <c r="A5" s="7" t="s">
        <v>13</v>
      </c>
      <c r="B5" s="9">
        <v>15000</v>
      </c>
    </row>
    <row r="6" spans="1:2" x14ac:dyDescent="0.25">
      <c r="A6" s="10" t="s">
        <v>14</v>
      </c>
      <c r="B6" s="8"/>
    </row>
    <row r="7" spans="1:2" x14ac:dyDescent="0.25">
      <c r="A7" s="10" t="s">
        <v>15</v>
      </c>
      <c r="B7" s="11"/>
    </row>
    <row r="8" spans="1:2" x14ac:dyDescent="0.25">
      <c r="A8" s="10" t="s">
        <v>16</v>
      </c>
      <c r="B8" s="9"/>
    </row>
    <row r="9" spans="1:2" x14ac:dyDescent="0.25">
      <c r="A9" s="10" t="s">
        <v>17</v>
      </c>
      <c r="B9" s="9"/>
    </row>
    <row r="10" spans="1:2" x14ac:dyDescent="0.25">
      <c r="A10" s="10" t="s">
        <v>18</v>
      </c>
      <c r="B10" s="9"/>
    </row>
    <row r="11" spans="1:2" x14ac:dyDescent="0.25">
      <c r="A11" s="10" t="s">
        <v>19</v>
      </c>
      <c r="B11" s="9"/>
    </row>
    <row r="12" spans="1:2" x14ac:dyDescent="0.25">
      <c r="A12" s="10" t="s">
        <v>20</v>
      </c>
      <c r="B12" s="12"/>
    </row>
    <row r="13" spans="1:2" x14ac:dyDescent="0.25">
      <c r="A13" s="10" t="s">
        <v>21</v>
      </c>
      <c r="B13" s="11"/>
    </row>
    <row r="14" spans="1:2" x14ac:dyDescent="0.25">
      <c r="A14" s="10" t="s">
        <v>22</v>
      </c>
      <c r="B14" s="8"/>
    </row>
    <row r="15" spans="1:2" x14ac:dyDescent="0.25">
      <c r="A15" s="10" t="s">
        <v>23</v>
      </c>
      <c r="B15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7.142857142857146" customWidth="1"/>
    <col min="2" max="2" width="17.142857142857142" customWidth="1"/>
  </cols>
  <sheetData>
    <row r="1" spans="1:2" x14ac:dyDescent="0.25">
      <c r="A1" s="6" t="s">
        <v>8</v>
      </c>
      <c r="B1" s="6" t="s">
        <v>9</v>
      </c>
    </row>
    <row r="2" spans="1:2" x14ac:dyDescent="0.25">
      <c r="A2" s="7" t="s">
        <v>10</v>
      </c>
      <c r="B2" s="8">
        <v>250</v>
      </c>
    </row>
    <row r="3" spans="1:2" x14ac:dyDescent="0.25">
      <c r="A3" s="7" t="s">
        <v>11</v>
      </c>
      <c r="B3" s="8">
        <v>150</v>
      </c>
    </row>
    <row r="4" spans="1:2" x14ac:dyDescent="0.25">
      <c r="A4" s="7" t="s">
        <v>12</v>
      </c>
      <c r="B4" s="9">
        <v>1200000</v>
      </c>
    </row>
    <row r="5" spans="1:2" x14ac:dyDescent="0.25">
      <c r="A5" s="7" t="s">
        <v>13</v>
      </c>
      <c r="B5" s="9">
        <v>15000</v>
      </c>
    </row>
    <row r="6" spans="1:2" x14ac:dyDescent="0.25">
      <c r="A6" s="10" t="s">
        <v>14</v>
      </c>
      <c r="B6" s="14">
        <f>B2-B3</f>
        <v>100</v>
      </c>
    </row>
    <row r="7" spans="1:2" x14ac:dyDescent="0.25">
      <c r="A7" s="10" t="s">
        <v>15</v>
      </c>
      <c r="B7" s="15">
        <f>B6/B2</f>
        <v>0.4</v>
      </c>
    </row>
    <row r="8" spans="1:2" x14ac:dyDescent="0.25">
      <c r="A8" s="10" t="s">
        <v>16</v>
      </c>
      <c r="B8" s="16">
        <f>ROUNDUP(B4/B6,0)</f>
        <v>12000</v>
      </c>
    </row>
    <row r="9" spans="1:2" x14ac:dyDescent="0.25">
      <c r="A9" s="10" t="s">
        <v>17</v>
      </c>
      <c r="B9" s="16">
        <f>B8*B2</f>
        <v>3000000</v>
      </c>
    </row>
    <row r="10" spans="1:2" x14ac:dyDescent="0.25">
      <c r="A10" s="10" t="s">
        <v>18</v>
      </c>
      <c r="B10" s="17">
        <f>B5*B2</f>
        <v>3750000</v>
      </c>
    </row>
    <row r="11" spans="1:2" x14ac:dyDescent="0.25">
      <c r="A11" s="10" t="s">
        <v>19</v>
      </c>
      <c r="B11" s="17">
        <f>B5*B6</f>
        <v>1500000</v>
      </c>
    </row>
    <row r="12" spans="1:2" x14ac:dyDescent="0.25">
      <c r="A12" s="10" t="s">
        <v>20</v>
      </c>
      <c r="B12" s="18">
        <f>B11-B4</f>
        <v>300000</v>
      </c>
    </row>
    <row r="13" spans="1:2" x14ac:dyDescent="0.25">
      <c r="A13" s="10" t="s">
        <v>21</v>
      </c>
      <c r="B13" s="15">
        <f>(B10-B9)/B10</f>
        <v>0.2</v>
      </c>
    </row>
    <row r="14" spans="1:2" x14ac:dyDescent="0.25">
      <c r="A14" s="10" t="s">
        <v>22</v>
      </c>
      <c r="B14" s="14">
        <f>B11/B12</f>
        <v>5</v>
      </c>
    </row>
    <row r="15" spans="1:2" x14ac:dyDescent="0.25">
      <c r="A15" s="10" t="s">
        <v>23</v>
      </c>
      <c r="B15" s="19">
        <f>B8/B5*12</f>
        <v>9.6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customWidth="1"/>
    <col min="2" max="2" width="14.285714285714286" customWidth="1"/>
    <col min="3" max="3" width="15.714285714285714" customWidth="1"/>
  </cols>
  <sheetData>
    <row r="1" spans="1:3" x14ac:dyDescent="0.25">
      <c r="A1" s="6" t="s">
        <v>24</v>
      </c>
      <c r="B1" s="6" t="s">
        <v>25</v>
      </c>
      <c r="C1" s="6" t="s">
        <v>26</v>
      </c>
    </row>
    <row r="2" spans="1:3" x14ac:dyDescent="0.25">
      <c r="A2" s="10" t="s">
        <v>27</v>
      </c>
      <c r="B2" s="9">
        <v>450000</v>
      </c>
      <c r="C2" s="9"/>
    </row>
    <row r="3" spans="1:3" x14ac:dyDescent="0.25">
      <c r="A3" s="10" t="s">
        <v>28</v>
      </c>
      <c r="B3" s="9">
        <v>450000</v>
      </c>
      <c r="C3" s="8"/>
    </row>
    <row r="4" spans="1:3" x14ac:dyDescent="0.25">
      <c r="A4" s="10" t="s">
        <v>29</v>
      </c>
      <c r="B4" s="9">
        <v>450000</v>
      </c>
      <c r="C4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0" customWidth="1"/>
    <col min="2" max="2" width="14.285714285714286" customWidth="1"/>
    <col min="3" max="3" width="15.714285714285714" customWidth="1"/>
  </cols>
  <sheetData>
    <row r="1" spans="1:3" x14ac:dyDescent="0.25">
      <c r="A1" s="6" t="s">
        <v>24</v>
      </c>
      <c r="B1" s="6" t="s">
        <v>25</v>
      </c>
      <c r="C1" s="6" t="s">
        <v>26</v>
      </c>
    </row>
    <row r="2" spans="1:3" x14ac:dyDescent="0.25">
      <c r="A2" s="10" t="s">
        <v>27</v>
      </c>
      <c r="B2" s="9">
        <v>450000</v>
      </c>
      <c r="C2" s="16">
        <f>ROUNDUP((Modèle!B4+B2)/Modèle!B6,0)</f>
        <v>16500</v>
      </c>
    </row>
    <row r="3" spans="1:3" x14ac:dyDescent="0.25">
      <c r="A3" s="10" t="s">
        <v>28</v>
      </c>
      <c r="B3" s="9">
        <v>450000</v>
      </c>
      <c r="C3" s="20">
        <f>(Modèle!B4+B3)/Modèle!B5+Modèle!B3</f>
        <v>260</v>
      </c>
    </row>
    <row r="4" spans="1:3" x14ac:dyDescent="0.25">
      <c r="A4" s="10" t="s">
        <v>29</v>
      </c>
      <c r="B4" s="9">
        <v>450000</v>
      </c>
      <c r="C4" s="16">
        <f>Modèle!B11-B4</f>
        <v>1050000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3" width="18.571428571428573" customWidth="1"/>
    <col min="4" max="4" width="17.142857142857142" customWidth="1"/>
  </cols>
  <sheetData>
    <row r="1" spans="1:4" x14ac:dyDescent="0.25">
      <c r="A1" s="6" t="s">
        <v>30</v>
      </c>
      <c r="B1" s="6" t="s">
        <v>31</v>
      </c>
      <c r="C1" s="6" t="s">
        <v>32</v>
      </c>
      <c r="D1" s="6" t="s">
        <v>26</v>
      </c>
    </row>
    <row r="2" spans="1:4" x14ac:dyDescent="0.25">
      <c r="A2" s="17">
        <v>0</v>
      </c>
      <c r="B2" s="9"/>
      <c r="C2" s="9"/>
      <c r="D2" s="12"/>
    </row>
    <row r="3" spans="1:4" x14ac:dyDescent="0.25">
      <c r="A3" s="17">
        <v>2000</v>
      </c>
      <c r="B3" s="9"/>
      <c r="C3" s="9"/>
      <c r="D3" s="12"/>
    </row>
    <row r="4" spans="1:4" x14ac:dyDescent="0.25">
      <c r="A4" s="17">
        <v>4000</v>
      </c>
      <c r="B4" s="9"/>
      <c r="C4" s="9"/>
      <c r="D4" s="12"/>
    </row>
    <row r="5" spans="1:4" x14ac:dyDescent="0.25">
      <c r="A5" s="17">
        <v>6000</v>
      </c>
      <c r="B5" s="9"/>
      <c r="C5" s="9"/>
      <c r="D5" s="12"/>
    </row>
    <row r="6" spans="1:4" x14ac:dyDescent="0.25">
      <c r="A6" s="17">
        <v>8000</v>
      </c>
      <c r="B6" s="9"/>
      <c r="C6" s="9"/>
      <c r="D6" s="12"/>
    </row>
    <row r="7" spans="1:4" x14ac:dyDescent="0.25">
      <c r="A7" s="17">
        <v>10000</v>
      </c>
      <c r="B7" s="9"/>
      <c r="C7" s="9"/>
      <c r="D7" s="12"/>
    </row>
    <row r="8" spans="1:4" x14ac:dyDescent="0.25">
      <c r="A8" s="17">
        <v>12000</v>
      </c>
      <c r="B8" s="9"/>
      <c r="C8" s="9"/>
      <c r="D8" s="12"/>
    </row>
    <row r="9" spans="1:4" x14ac:dyDescent="0.25">
      <c r="A9" s="17">
        <v>14000</v>
      </c>
      <c r="B9" s="9"/>
      <c r="C9" s="9"/>
      <c r="D9" s="12"/>
    </row>
    <row r="10" spans="1:4" x14ac:dyDescent="0.25">
      <c r="A10" s="17">
        <v>16000</v>
      </c>
      <c r="B10" s="9"/>
      <c r="C10" s="9"/>
      <c r="D10" s="12"/>
    </row>
    <row r="11" spans="1:4" x14ac:dyDescent="0.25">
      <c r="A11" s="17">
        <v>18000</v>
      </c>
      <c r="B11" s="9"/>
      <c r="C11" s="9"/>
      <c r="D11" s="12"/>
    </row>
    <row r="12" spans="1:4" x14ac:dyDescent="0.25">
      <c r="A12" s="17">
        <v>20000</v>
      </c>
      <c r="B12" s="9"/>
      <c r="C12" s="9"/>
      <c r="D12" s="1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3" width="18.571428571428573" customWidth="1"/>
    <col min="4" max="4" width="17.142857142857142" customWidth="1"/>
  </cols>
  <sheetData>
    <row r="1" spans="1:4" x14ac:dyDescent="0.25">
      <c r="A1" s="6" t="s">
        <v>30</v>
      </c>
      <c r="B1" s="6" t="s">
        <v>31</v>
      </c>
      <c r="C1" s="6" t="s">
        <v>32</v>
      </c>
      <c r="D1" s="6" t="s">
        <v>26</v>
      </c>
    </row>
    <row r="2" spans="1:4" x14ac:dyDescent="0.25">
      <c r="A2" s="17">
        <v>0</v>
      </c>
      <c r="B2" s="17">
        <f>A2*Modèle!$B$2</f>
        <v>0</v>
      </c>
      <c r="C2" s="17">
        <f>A2*Modèle!$B$3+Modèle!$B$4</f>
        <v>1200000</v>
      </c>
      <c r="D2" s="21">
        <f>B2-C2</f>
        <v>-1200000</v>
      </c>
    </row>
    <row r="3" spans="1:4" x14ac:dyDescent="0.25">
      <c r="A3" s="17">
        <v>2000</v>
      </c>
      <c r="B3" s="17">
        <f>A3*Modèle!$B$2</f>
        <v>500000</v>
      </c>
      <c r="C3" s="17">
        <f>A3*Modèle!$B$3+Modèle!$B$4</f>
        <v>1500000</v>
      </c>
      <c r="D3" s="21">
        <f>B3-C3</f>
        <v>-1000000</v>
      </c>
    </row>
    <row r="4" spans="1:4" x14ac:dyDescent="0.25">
      <c r="A4" s="17">
        <v>4000</v>
      </c>
      <c r="B4" s="17">
        <f>A4*Modèle!$B$2</f>
        <v>1000000</v>
      </c>
      <c r="C4" s="17">
        <f>A4*Modèle!$B$3+Modèle!$B$4</f>
        <v>1800000</v>
      </c>
      <c r="D4" s="21">
        <f>B4-C4</f>
        <v>-800000</v>
      </c>
    </row>
    <row r="5" spans="1:4" x14ac:dyDescent="0.25">
      <c r="A5" s="17">
        <v>6000</v>
      </c>
      <c r="B5" s="17">
        <f>A5*Modèle!$B$2</f>
        <v>1500000</v>
      </c>
      <c r="C5" s="17">
        <f>A5*Modèle!$B$3+Modèle!$B$4</f>
        <v>2100000</v>
      </c>
      <c r="D5" s="21">
        <f>B5-C5</f>
        <v>-600000</v>
      </c>
    </row>
    <row r="6" spans="1:4" x14ac:dyDescent="0.25">
      <c r="A6" s="17">
        <v>8000</v>
      </c>
      <c r="B6" s="17">
        <f>A6*Modèle!$B$2</f>
        <v>2000000</v>
      </c>
      <c r="C6" s="17">
        <f>A6*Modèle!$B$3+Modèle!$B$4</f>
        <v>2400000</v>
      </c>
      <c r="D6" s="21">
        <f>B6-C6</f>
        <v>-400000</v>
      </c>
    </row>
    <row r="7" spans="1:4" x14ac:dyDescent="0.25">
      <c r="A7" s="17">
        <v>10000</v>
      </c>
      <c r="B7" s="17">
        <f>A7*Modèle!$B$2</f>
        <v>2500000</v>
      </c>
      <c r="C7" s="17">
        <f>A7*Modèle!$B$3+Modèle!$B$4</f>
        <v>2700000</v>
      </c>
      <c r="D7" s="21">
        <f>B7-C7</f>
        <v>-200000</v>
      </c>
    </row>
    <row r="8" spans="1:4" x14ac:dyDescent="0.25">
      <c r="A8" s="17">
        <v>12000</v>
      </c>
      <c r="B8" s="17">
        <f>A8*Modèle!$B$2</f>
        <v>3000000</v>
      </c>
      <c r="C8" s="17">
        <f>A8*Modèle!$B$3+Modèle!$B$4</f>
        <v>3000000</v>
      </c>
      <c r="D8" s="21">
        <f>B8-C8</f>
        <v>0</v>
      </c>
    </row>
    <row r="9" spans="1:4" x14ac:dyDescent="0.25">
      <c r="A9" s="17">
        <v>14000</v>
      </c>
      <c r="B9" s="17">
        <f>A9*Modèle!$B$2</f>
        <v>3500000</v>
      </c>
      <c r="C9" s="17">
        <f>A9*Modèle!$B$3+Modèle!$B$4</f>
        <v>3300000</v>
      </c>
      <c r="D9" s="21">
        <f>B9-C9</f>
        <v>200000</v>
      </c>
    </row>
    <row r="10" spans="1:4" x14ac:dyDescent="0.25">
      <c r="A10" s="17">
        <v>16000</v>
      </c>
      <c r="B10" s="17">
        <f>A10*Modèle!$B$2</f>
        <v>4000000</v>
      </c>
      <c r="C10" s="17">
        <f>A10*Modèle!$B$3+Modèle!$B$4</f>
        <v>3600000</v>
      </c>
      <c r="D10" s="21">
        <f>B10-C10</f>
        <v>400000</v>
      </c>
    </row>
    <row r="11" spans="1:4" x14ac:dyDescent="0.25">
      <c r="A11" s="17">
        <v>18000</v>
      </c>
      <c r="B11" s="17">
        <f>A11*Modèle!$B$2</f>
        <v>4500000</v>
      </c>
      <c r="C11" s="17">
        <f>A11*Modèle!$B$3+Modèle!$B$4</f>
        <v>3900000</v>
      </c>
      <c r="D11" s="21">
        <f>B11-C11</f>
        <v>600000</v>
      </c>
    </row>
    <row r="12" spans="1:4" x14ac:dyDescent="0.25">
      <c r="A12" s="17">
        <v>20000</v>
      </c>
      <c r="B12" s="17">
        <f>A12*Modèle!$B$2</f>
        <v>5000000</v>
      </c>
      <c r="C12" s="17">
        <f>A12*Modèle!$B$3+Modèle!$B$4</f>
        <v>4200000</v>
      </c>
      <c r="D12" s="21">
        <f>B12-C12</f>
        <v>800000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.571428571428573" customWidth="1"/>
    <col min="2" max="2" width="15.714285714285714" customWidth="1"/>
    <col min="3" max="3" width="17.142857142857142" customWidth="1"/>
    <col min="4" max="5" width="18.571428571428573" customWidth="1"/>
    <col min="6" max="6" width="15.714285714285714" customWidth="1"/>
    <col min="7" max="7" width="17.142857142857142" customWidth="1"/>
  </cols>
  <sheetData>
    <row r="1" spans="1:7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38</v>
      </c>
      <c r="G1" s="6" t="s">
        <v>39</v>
      </c>
    </row>
    <row r="2" spans="1:7" x14ac:dyDescent="0.25">
      <c r="A2" s="10" t="s">
        <v>40</v>
      </c>
      <c r="B2" s="17">
        <v>100</v>
      </c>
      <c r="C2" s="7">
        <v>2</v>
      </c>
      <c r="D2" s="17">
        <v>8000</v>
      </c>
      <c r="E2" s="9"/>
      <c r="F2" s="17">
        <f>B2*E2</f>
        <v>400000</v>
      </c>
      <c r="G2" s="17">
        <f>C2*E2</f>
        <v>8000</v>
      </c>
    </row>
    <row r="3" spans="1:7" x14ac:dyDescent="0.25">
      <c r="A3" s="10" t="s">
        <v>41</v>
      </c>
      <c r="B3" s="17">
        <v>60</v>
      </c>
      <c r="C3" s="7">
        <v>1</v>
      </c>
      <c r="D3" s="17">
        <v>12000</v>
      </c>
      <c r="E3" s="9"/>
      <c r="F3" s="17">
        <f>B3*E3</f>
        <v>720000</v>
      </c>
      <c r="G3" s="17">
        <f>C3*E3</f>
        <v>12000</v>
      </c>
    </row>
    <row r="4" spans="1:7" x14ac:dyDescent="0.25">
      <c r="A4" s="22" t="s">
        <v>42</v>
      </c>
      <c r="B4" s="23" t="s">
        <v>43</v>
      </c>
      <c r="C4" s="23" t="s">
        <v>43</v>
      </c>
      <c r="D4" s="23" t="s">
        <v>43</v>
      </c>
      <c r="E4" s="23" t="s">
        <v>43</v>
      </c>
      <c r="F4" s="24">
        <f>SUM(F2:F3)</f>
        <v>1120000</v>
      </c>
      <c r="G4" s="25">
        <f>SUM(G2:G3)</f>
        <v>20000</v>
      </c>
    </row>
    <row r="5" spans="1:1" x14ac:dyDescent="0.25"/>
    <row r="6" spans="1:2" x14ac:dyDescent="0.25">
      <c r="A6" s="10" t="s">
        <v>44</v>
      </c>
      <c r="B6" s="9">
        <v>20000</v>
      </c>
    </row>
    <row r="7" spans="1:2" x14ac:dyDescent="0.25">
      <c r="A7" s="10" t="s">
        <v>45</v>
      </c>
      <c r="B7" s="26" t="str">
        <f>IF(AND(G4&lt;=B6,E2&lt;=D2,E3&lt;=D3),"OK","VIOLÉE")</f>
        <v>OK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.571428571428573" customWidth="1"/>
    <col min="2" max="2" width="15.714285714285714" customWidth="1"/>
    <col min="3" max="3" width="17.142857142857142" customWidth="1"/>
    <col min="4" max="5" width="18.571428571428573" customWidth="1"/>
    <col min="6" max="6" width="15.714285714285714" customWidth="1"/>
    <col min="7" max="7" width="17.142857142857142" customWidth="1"/>
  </cols>
  <sheetData>
    <row r="1" spans="1:7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38</v>
      </c>
      <c r="G1" s="6" t="s">
        <v>39</v>
      </c>
    </row>
    <row r="2" spans="1:7" x14ac:dyDescent="0.25">
      <c r="A2" s="10" t="s">
        <v>40</v>
      </c>
      <c r="B2" s="17">
        <v>100</v>
      </c>
      <c r="C2" s="7">
        <v>2</v>
      </c>
      <c r="D2" s="17">
        <v>8000</v>
      </c>
      <c r="E2" s="9">
        <v>4000</v>
      </c>
      <c r="F2" s="17">
        <f>B2*E2</f>
        <v>400000</v>
      </c>
      <c r="G2" s="17">
        <f>C2*E2</f>
        <v>8000</v>
      </c>
    </row>
    <row r="3" spans="1:7" x14ac:dyDescent="0.25">
      <c r="A3" s="10" t="s">
        <v>41</v>
      </c>
      <c r="B3" s="17">
        <v>60</v>
      </c>
      <c r="C3" s="7">
        <v>1</v>
      </c>
      <c r="D3" s="17">
        <v>12000</v>
      </c>
      <c r="E3" s="9">
        <v>12000</v>
      </c>
      <c r="F3" s="17">
        <f>B3*E3</f>
        <v>720000</v>
      </c>
      <c r="G3" s="17">
        <f>C3*E3</f>
        <v>12000</v>
      </c>
    </row>
    <row r="4" spans="1:7" x14ac:dyDescent="0.25">
      <c r="A4" s="22" t="s">
        <v>42</v>
      </c>
      <c r="B4" s="23" t="s">
        <v>43</v>
      </c>
      <c r="C4" s="23" t="s">
        <v>43</v>
      </c>
      <c r="D4" s="23" t="s">
        <v>43</v>
      </c>
      <c r="E4" s="23" t="s">
        <v>43</v>
      </c>
      <c r="F4" s="24">
        <f>SUM(F2:F3)</f>
        <v>1120000</v>
      </c>
      <c r="G4" s="25">
        <f>SUM(G2:G3)</f>
        <v>20000</v>
      </c>
    </row>
    <row r="5" spans="1:1" x14ac:dyDescent="0.25"/>
    <row r="6" spans="1:2" x14ac:dyDescent="0.25">
      <c r="A6" s="10" t="s">
        <v>44</v>
      </c>
      <c r="B6" s="9">
        <v>20000</v>
      </c>
    </row>
    <row r="7" spans="1:2" x14ac:dyDescent="0.25">
      <c r="A7" s="10" t="s">
        <v>45</v>
      </c>
      <c r="B7" s="26" t="str">
        <f>IF(AND(G4&lt;=B6,E2&lt;=D2,E3&lt;=D3),"OK","VIOLÉE")</f>
        <v>OK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Mode d’emploi</vt:lpstr>
      <vt:lpstr>Modèle</vt:lpstr>
      <vt:lpstr>Modèle (corrigé)</vt:lpstr>
      <vt:lpstr>Objectifs</vt:lpstr>
      <vt:lpstr>Objectifs (corrigé)</vt:lpstr>
      <vt:lpstr>Courbe</vt:lpstr>
      <vt:lpstr>Courbe (corrigé)</vt:lpstr>
      <vt:lpstr>Solveur</vt:lpstr>
      <vt:lpstr>Solveur (corrigé)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43 — Seuil de rentabilité, valeur cible et Solveur</dc:title>
  <dc:subject/>
  <dc:description/>
  <cp:keywords/>
  <cp:category/>
  <cp:lastModifiedBy>Unknown</cp:lastModifiedBy>
  <dcterms:created xsi:type="dcterms:W3CDTF">2026-10-10T19:13:43Z</dcterms:created>
  <dcterms:modified xsi:type="dcterms:W3CDTF">2026-10-10T19:13:43Z</dcterms:modified>
</cp:coreProperties>
</file>