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Journal" state="visible" r:id="rId5"/>
    <sheet sheetId="3" name="Balance" state="visible" r:id="rId6"/>
    <sheet sheetId="4" name="Balance (corrigé)" state="visible" r:id="rId7"/>
  </sheets>
  <calcPr calcId="171027" fullCalcOnLoad="1"/>
</workbook>
</file>

<file path=xl/sharedStrings.xml><?xml version="1.0" encoding="utf-8"?>
<sst xmlns="http://schemas.openxmlformats.org/spreadsheetml/2006/main" count="233" uniqueCount="92">
  <si>
    <t>Épisode 32 — Balance générale à partir du journal : mouvements, soldes et totaux</t>
  </si>
  <si>
    <t>Série « Excel de zéro à héros pour la comptabilité et la finance » — ExpertiseComptable.ma</t>
  </si>
  <si>
    <t>Onglet « Journal » : les 35 lignes de janvier-février 2026. Onglet « Balance » : une ligne par compte du plan (14 comptes).</t>
  </si>
  <si>
    <t>Complétez les colonnes C à F avec SOMME.SI.ENS (mouvements) puis MAX(débit − crédit ; 0) et MAX(crédit − débit ; 0) (soldes).</t>
  </si>
  <si>
    <t>Vérifiez les trois contrôles. Ajoutez ensuite une écriture complète sur deux comptes absents du plan (6199 au débit, 4421 au crédit) : lequel des contrôles réagit ?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</si>
  <si>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</si>
  <si>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</si>
  <si>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N°</t>
  </si>
  <si>
    <t>Date</t>
  </si>
  <si>
    <t>Jnl</t>
  </si>
  <si>
    <t>Pièce</t>
  </si>
  <si>
    <t>Compte</t>
  </si>
  <si>
    <t>Libellé</t>
  </si>
  <si>
    <t>Débit</t>
  </si>
  <si>
    <t>Crédit</t>
  </si>
  <si>
    <t>OD</t>
  </si>
  <si>
    <t>OD-0001</t>
  </si>
  <si>
    <t>5141</t>
  </si>
  <si>
    <t>Apport en numéraire des associés</t>
  </si>
  <si>
    <t>1111</t>
  </si>
  <si>
    <t>Capital social</t>
  </si>
  <si>
    <t>AC</t>
  </si>
  <si>
    <t>FA-0101</t>
  </si>
  <si>
    <t>6111</t>
  </si>
  <si>
    <t>Achat de marchandises</t>
  </si>
  <si>
    <t>3455</t>
  </si>
  <si>
    <t>TVA récupérable 20 %</t>
  </si>
  <si>
    <t>4411</t>
  </si>
  <si>
    <t>Sud Distribution</t>
  </si>
  <si>
    <t>VT</t>
  </si>
  <si>
    <t>FV-0001</t>
  </si>
  <si>
    <t>3421</t>
  </si>
  <si>
    <t>Maroc Équipements</t>
  </si>
  <si>
    <t>7111</t>
  </si>
  <si>
    <t>Vente de marchandises</t>
  </si>
  <si>
    <t>4455</t>
  </si>
  <si>
    <t>TVA facturée 20 %</t>
  </si>
  <si>
    <t>FA-0106</t>
  </si>
  <si>
    <t>2355</t>
  </si>
  <si>
    <t>Ordinateurs et serveur</t>
  </si>
  <si>
    <t>Digital Maroc</t>
  </si>
  <si>
    <t>BQ</t>
  </si>
  <si>
    <t>RB-0001</t>
  </si>
  <si>
    <t>Règlement FV-0001</t>
  </si>
  <si>
    <t>RB-0002</t>
  </si>
  <si>
    <t>Règlement FA-0101</t>
  </si>
  <si>
    <t>RB-0003</t>
  </si>
  <si>
    <t>6131</t>
  </si>
  <si>
    <t>Loyer de janvier</t>
  </si>
  <si>
    <t>Paiement du loyer</t>
  </si>
  <si>
    <t>PA-0001</t>
  </si>
  <si>
    <t>6171</t>
  </si>
  <si>
    <t>Salaires de janvier</t>
  </si>
  <si>
    <t>4432</t>
  </si>
  <si>
    <t>Salaires à payer</t>
  </si>
  <si>
    <t>RB-0004</t>
  </si>
  <si>
    <t>Virement des salaires</t>
  </si>
  <si>
    <t>FV-0002</t>
  </si>
  <si>
    <t>FA-0107</t>
  </si>
  <si>
    <t>PA-0002</t>
  </si>
  <si>
    <t>Salaires de février</t>
  </si>
  <si>
    <t>RB-0005</t>
  </si>
  <si>
    <t>RB-0006</t>
  </si>
  <si>
    <t>Déblocage de l’emprunt</t>
  </si>
  <si>
    <t>1481</t>
  </si>
  <si>
    <t>Emprunt bancaire</t>
  </si>
  <si>
    <t>RB-0007</t>
  </si>
  <si>
    <t>6311</t>
  </si>
  <si>
    <t>Intérêts d’emprunt</t>
  </si>
  <si>
    <t>Intitulé</t>
  </si>
  <si>
    <t>Mouvements débit</t>
  </si>
  <si>
    <t>Mouvements crédit</t>
  </si>
  <si>
    <t>Solde débiteur</t>
  </si>
  <si>
    <t>Solde créditeur</t>
  </si>
  <si>
    <t>Emprunts auprès des établissements de crédit</t>
  </si>
  <si>
    <t>Matériel informatique</t>
  </si>
  <si>
    <t>Clients</t>
  </si>
  <si>
    <t>État - TVA récupérable</t>
  </si>
  <si>
    <t>Fournisseurs</t>
  </si>
  <si>
    <t>Rémunérations dues au personnel</t>
  </si>
  <si>
    <t>État, TVA facturée</t>
  </si>
  <si>
    <t>Banques (solde débiteur)</t>
  </si>
  <si>
    <t>Achats de marchandises</t>
  </si>
  <si>
    <t>Locations et charges locatives</t>
  </si>
  <si>
    <t>Rémunérations du personnel</t>
  </si>
  <si>
    <t>Intérêts des emprunts et dettes</t>
  </si>
  <si>
    <t>Ventes de marchandises au Maroc</t>
  </si>
  <si>
    <t>Totaux</t>
  </si>
  <si>
    <t/>
  </si>
  <si>
    <t>Contrôle débit = crédit (mouvements)</t>
  </si>
  <si>
    <t>Contrôle soldes débiteurs = soldes créditeurs</t>
  </si>
  <si>
    <t>Contrôle avec le total du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</si>
</sst>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4" fontId="0" fillId="3" borderId="1" xfId="0" applyNumberFormat="1" applyFill="1" applyBorder="1"/>
    <xf numFmtId="0" fontId="3" fillId="2" borderId="1" xfId="0" applyFont="1" applyFill="1" applyBorder="1"/>
    <xf numFmtId="0" fontId="0" fillId="2" borderId="1" xfId="0" applyFill="1" applyBorder="1"/>
    <xf numFmtId="4" fontId="3" fillId="2" borderId="1" xfId="0" applyNumberFormat="1" applyFont="1" applyFill="1" applyBorder="1"/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.857142857142858" customWidth="1"/>
    <col min="3" max="3" width="6" customWidth="1"/>
    <col min="4" max="4" width="11.428571428571429" customWidth="1"/>
    <col min="5" max="5" width="10" customWidth="1"/>
    <col min="6" max="6" width="32.857142857142854" customWidth="1"/>
    <col min="7" max="8" width="14.285714285714286" customWidth="1"/>
  </cols>
  <sheetData>
    <row r="1" spans="1:8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8" x14ac:dyDescent="0.25">
      <c r="A2" s="7">
        <v>1</v>
      </c>
      <c r="B2" s="8">
        <v>46024</v>
      </c>
      <c r="C2" s="7" t="s">
        <v>15</v>
      </c>
      <c r="D2" s="7" t="s">
        <v>16</v>
      </c>
      <c r="E2" s="7" t="s">
        <v>17</v>
      </c>
      <c r="F2" s="7" t="s">
        <v>18</v>
      </c>
      <c r="G2" s="9">
        <v>200000</v>
      </c>
    </row>
    <row r="3" spans="1:8" x14ac:dyDescent="0.25">
      <c r="A3" s="7">
        <v>2</v>
      </c>
      <c r="B3" s="8">
        <v>46024</v>
      </c>
      <c r="C3" s="7" t="s">
        <v>15</v>
      </c>
      <c r="D3" s="7" t="s">
        <v>16</v>
      </c>
      <c r="E3" s="7" t="s">
        <v>19</v>
      </c>
      <c r="F3" s="7" t="s">
        <v>20</v>
      </c>
      <c r="H3" s="9">
        <v>200000</v>
      </c>
    </row>
    <row r="4" spans="1:8" x14ac:dyDescent="0.25">
      <c r="A4" s="7">
        <v>3</v>
      </c>
      <c r="B4" s="8">
        <v>46027</v>
      </c>
      <c r="C4" s="7" t="s">
        <v>21</v>
      </c>
      <c r="D4" s="7" t="s">
        <v>22</v>
      </c>
      <c r="E4" s="7" t="s">
        <v>23</v>
      </c>
      <c r="F4" s="7" t="s">
        <v>24</v>
      </c>
      <c r="G4" s="9">
        <v>10000</v>
      </c>
    </row>
    <row r="5" spans="1:8" x14ac:dyDescent="0.25">
      <c r="A5" s="7">
        <v>4</v>
      </c>
      <c r="B5" s="8">
        <v>46027</v>
      </c>
      <c r="C5" s="7" t="s">
        <v>21</v>
      </c>
      <c r="D5" s="7" t="s">
        <v>22</v>
      </c>
      <c r="E5" s="7" t="s">
        <v>25</v>
      </c>
      <c r="F5" s="7" t="s">
        <v>26</v>
      </c>
      <c r="G5" s="9">
        <v>2000</v>
      </c>
    </row>
    <row r="6" spans="1:8" x14ac:dyDescent="0.25">
      <c r="A6" s="7">
        <v>5</v>
      </c>
      <c r="B6" s="8">
        <v>46027</v>
      </c>
      <c r="C6" s="7" t="s">
        <v>21</v>
      </c>
      <c r="D6" s="7" t="s">
        <v>22</v>
      </c>
      <c r="E6" s="7" t="s">
        <v>27</v>
      </c>
      <c r="F6" s="7" t="s">
        <v>28</v>
      </c>
      <c r="H6" s="9">
        <v>12000</v>
      </c>
    </row>
    <row r="7" spans="1:8" x14ac:dyDescent="0.25">
      <c r="A7" s="7">
        <v>6</v>
      </c>
      <c r="B7" s="8">
        <v>46030</v>
      </c>
      <c r="C7" s="7" t="s">
        <v>29</v>
      </c>
      <c r="D7" s="7" t="s">
        <v>30</v>
      </c>
      <c r="E7" s="7" t="s">
        <v>31</v>
      </c>
      <c r="F7" s="7" t="s">
        <v>32</v>
      </c>
      <c r="G7" s="9">
        <v>6000</v>
      </c>
    </row>
    <row r="8" spans="1:8" x14ac:dyDescent="0.25">
      <c r="A8" s="7">
        <v>7</v>
      </c>
      <c r="B8" s="8">
        <v>46030</v>
      </c>
      <c r="C8" s="7" t="s">
        <v>29</v>
      </c>
      <c r="D8" s="7" t="s">
        <v>30</v>
      </c>
      <c r="E8" s="7" t="s">
        <v>33</v>
      </c>
      <c r="F8" s="7" t="s">
        <v>34</v>
      </c>
      <c r="H8" s="9">
        <v>5000</v>
      </c>
    </row>
    <row r="9" spans="1:8" x14ac:dyDescent="0.25">
      <c r="A9" s="7">
        <v>8</v>
      </c>
      <c r="B9" s="8">
        <v>46030</v>
      </c>
      <c r="C9" s="7" t="s">
        <v>29</v>
      </c>
      <c r="D9" s="7" t="s">
        <v>30</v>
      </c>
      <c r="E9" s="7" t="s">
        <v>35</v>
      </c>
      <c r="F9" s="7" t="s">
        <v>36</v>
      </c>
      <c r="H9" s="9">
        <v>1000</v>
      </c>
    </row>
    <row r="10" spans="1:8" x14ac:dyDescent="0.25">
      <c r="A10" s="7">
        <v>9</v>
      </c>
      <c r="B10" s="8">
        <v>46034</v>
      </c>
      <c r="C10" s="7" t="s">
        <v>21</v>
      </c>
      <c r="D10" s="7" t="s">
        <v>37</v>
      </c>
      <c r="E10" s="7" t="s">
        <v>38</v>
      </c>
      <c r="F10" s="7" t="s">
        <v>39</v>
      </c>
      <c r="G10" s="9">
        <v>12000</v>
      </c>
    </row>
    <row r="11" spans="1:8" x14ac:dyDescent="0.25">
      <c r="A11" s="7">
        <v>10</v>
      </c>
      <c r="B11" s="8">
        <v>46034</v>
      </c>
      <c r="C11" s="7" t="s">
        <v>21</v>
      </c>
      <c r="D11" s="7" t="s">
        <v>37</v>
      </c>
      <c r="E11" s="7" t="s">
        <v>25</v>
      </c>
      <c r="F11" s="7" t="s">
        <v>26</v>
      </c>
      <c r="G11" s="9">
        <v>2400</v>
      </c>
    </row>
    <row r="12" spans="1:8" x14ac:dyDescent="0.25">
      <c r="A12" s="7">
        <v>11</v>
      </c>
      <c r="B12" s="8">
        <v>46034</v>
      </c>
      <c r="C12" s="7" t="s">
        <v>21</v>
      </c>
      <c r="D12" s="7" t="s">
        <v>37</v>
      </c>
      <c r="E12" s="7" t="s">
        <v>27</v>
      </c>
      <c r="F12" s="7" t="s">
        <v>40</v>
      </c>
      <c r="H12" s="9">
        <v>14400</v>
      </c>
    </row>
    <row r="13" spans="1:8" x14ac:dyDescent="0.25">
      <c r="A13" s="7">
        <v>12</v>
      </c>
      <c r="B13" s="8">
        <v>46037</v>
      </c>
      <c r="C13" s="7" t="s">
        <v>41</v>
      </c>
      <c r="D13" s="7" t="s">
        <v>42</v>
      </c>
      <c r="E13" s="7" t="s">
        <v>17</v>
      </c>
      <c r="F13" s="7" t="s">
        <v>43</v>
      </c>
      <c r="G13" s="9">
        <v>6000</v>
      </c>
    </row>
    <row r="14" spans="1:8" x14ac:dyDescent="0.25">
      <c r="A14" s="7">
        <v>13</v>
      </c>
      <c r="B14" s="8">
        <v>46037</v>
      </c>
      <c r="C14" s="7" t="s">
        <v>41</v>
      </c>
      <c r="D14" s="7" t="s">
        <v>42</v>
      </c>
      <c r="E14" s="7" t="s">
        <v>31</v>
      </c>
      <c r="F14" s="7" t="s">
        <v>32</v>
      </c>
      <c r="H14" s="9">
        <v>6000</v>
      </c>
    </row>
    <row r="15" spans="1:8" x14ac:dyDescent="0.25">
      <c r="A15" s="7">
        <v>14</v>
      </c>
      <c r="B15" s="8">
        <v>46042</v>
      </c>
      <c r="C15" s="7" t="s">
        <v>41</v>
      </c>
      <c r="D15" s="7" t="s">
        <v>44</v>
      </c>
      <c r="E15" s="7" t="s">
        <v>27</v>
      </c>
      <c r="F15" s="7" t="s">
        <v>45</v>
      </c>
      <c r="G15" s="9">
        <v>12000</v>
      </c>
    </row>
    <row r="16" spans="1:8" x14ac:dyDescent="0.25">
      <c r="A16" s="7">
        <v>15</v>
      </c>
      <c r="B16" s="8">
        <v>46042</v>
      </c>
      <c r="C16" s="7" t="s">
        <v>41</v>
      </c>
      <c r="D16" s="7" t="s">
        <v>44</v>
      </c>
      <c r="E16" s="7" t="s">
        <v>17</v>
      </c>
      <c r="F16" s="7" t="s">
        <v>28</v>
      </c>
      <c r="H16" s="9">
        <v>12000</v>
      </c>
    </row>
    <row r="17" spans="1:8" x14ac:dyDescent="0.25">
      <c r="A17" s="7">
        <v>16</v>
      </c>
      <c r="B17" s="8">
        <v>46047</v>
      </c>
      <c r="C17" s="7" t="s">
        <v>41</v>
      </c>
      <c r="D17" s="7" t="s">
        <v>46</v>
      </c>
      <c r="E17" s="7" t="s">
        <v>47</v>
      </c>
      <c r="F17" s="7" t="s">
        <v>48</v>
      </c>
      <c r="G17" s="9">
        <v>8500</v>
      </c>
    </row>
    <row r="18" spans="1:8" x14ac:dyDescent="0.25">
      <c r="A18" s="7">
        <v>17</v>
      </c>
      <c r="B18" s="8">
        <v>46047</v>
      </c>
      <c r="C18" s="7" t="s">
        <v>41</v>
      </c>
      <c r="D18" s="7" t="s">
        <v>46</v>
      </c>
      <c r="E18" s="7" t="s">
        <v>17</v>
      </c>
      <c r="F18" s="7" t="s">
        <v>49</v>
      </c>
      <c r="H18" s="9">
        <v>8500</v>
      </c>
    </row>
    <row r="19" spans="1:8" x14ac:dyDescent="0.25">
      <c r="A19" s="7">
        <v>18</v>
      </c>
      <c r="B19" s="8">
        <v>46053</v>
      </c>
      <c r="C19" s="7" t="s">
        <v>15</v>
      </c>
      <c r="D19" s="7" t="s">
        <v>50</v>
      </c>
      <c r="E19" s="7" t="s">
        <v>51</v>
      </c>
      <c r="F19" s="7" t="s">
        <v>52</v>
      </c>
      <c r="G19" s="9">
        <v>20000</v>
      </c>
    </row>
    <row r="20" spans="1:8" x14ac:dyDescent="0.25">
      <c r="A20" s="7">
        <v>19</v>
      </c>
      <c r="B20" s="8">
        <v>46053</v>
      </c>
      <c r="C20" s="7" t="s">
        <v>15</v>
      </c>
      <c r="D20" s="7" t="s">
        <v>50</v>
      </c>
      <c r="E20" s="7" t="s">
        <v>53</v>
      </c>
      <c r="F20" s="7" t="s">
        <v>54</v>
      </c>
      <c r="H20" s="9">
        <v>20000</v>
      </c>
    </row>
    <row r="21" spans="1:8" x14ac:dyDescent="0.25">
      <c r="A21" s="7">
        <v>20</v>
      </c>
      <c r="B21" s="8">
        <v>46053</v>
      </c>
      <c r="C21" s="7" t="s">
        <v>41</v>
      </c>
      <c r="D21" s="7" t="s">
        <v>55</v>
      </c>
      <c r="E21" s="7" t="s">
        <v>53</v>
      </c>
      <c r="F21" s="7" t="s">
        <v>56</v>
      </c>
      <c r="G21" s="9">
        <v>20000</v>
      </c>
    </row>
    <row r="22" spans="1:8" x14ac:dyDescent="0.25">
      <c r="A22" s="7">
        <v>21</v>
      </c>
      <c r="B22" s="8">
        <v>46053</v>
      </c>
      <c r="C22" s="7" t="s">
        <v>41</v>
      </c>
      <c r="D22" s="7" t="s">
        <v>55</v>
      </c>
      <c r="E22" s="7" t="s">
        <v>17</v>
      </c>
      <c r="F22" s="7" t="s">
        <v>56</v>
      </c>
      <c r="H22" s="9">
        <v>20000</v>
      </c>
    </row>
    <row r="23" spans="1:8" x14ac:dyDescent="0.25">
      <c r="A23" s="7">
        <v>22</v>
      </c>
      <c r="B23" s="8">
        <v>46056</v>
      </c>
      <c r="C23" s="7" t="s">
        <v>29</v>
      </c>
      <c r="D23" s="7" t="s">
        <v>57</v>
      </c>
      <c r="E23" s="7" t="s">
        <v>31</v>
      </c>
      <c r="F23" s="7" t="s">
        <v>32</v>
      </c>
      <c r="G23" s="9">
        <v>9600</v>
      </c>
    </row>
    <row r="24" spans="1:8" x14ac:dyDescent="0.25">
      <c r="A24" s="7">
        <v>23</v>
      </c>
      <c r="B24" s="8">
        <v>46056</v>
      </c>
      <c r="C24" s="7" t="s">
        <v>29</v>
      </c>
      <c r="D24" s="7" t="s">
        <v>57</v>
      </c>
      <c r="E24" s="7" t="s">
        <v>33</v>
      </c>
      <c r="F24" s="7" t="s">
        <v>34</v>
      </c>
      <c r="H24" s="9">
        <v>8000</v>
      </c>
    </row>
    <row r="25" spans="1:8" x14ac:dyDescent="0.25">
      <c r="A25" s="7">
        <v>24</v>
      </c>
      <c r="B25" s="8">
        <v>46056</v>
      </c>
      <c r="C25" s="7" t="s">
        <v>29</v>
      </c>
      <c r="D25" s="7" t="s">
        <v>57</v>
      </c>
      <c r="E25" s="7" t="s">
        <v>35</v>
      </c>
      <c r="F25" s="7" t="s">
        <v>36</v>
      </c>
      <c r="H25" s="9">
        <v>1600</v>
      </c>
    </row>
    <row r="26" spans="1:8" x14ac:dyDescent="0.25">
      <c r="A26" s="7">
        <v>25</v>
      </c>
      <c r="B26" s="8">
        <v>46063</v>
      </c>
      <c r="C26" s="7" t="s">
        <v>21</v>
      </c>
      <c r="D26" s="7" t="s">
        <v>58</v>
      </c>
      <c r="E26" s="7" t="s">
        <v>23</v>
      </c>
      <c r="F26" s="7" t="s">
        <v>24</v>
      </c>
      <c r="G26" s="9">
        <v>4000</v>
      </c>
    </row>
    <row r="27" spans="1:8" x14ac:dyDescent="0.25">
      <c r="A27" s="7">
        <v>26</v>
      </c>
      <c r="B27" s="8">
        <v>46063</v>
      </c>
      <c r="C27" s="7" t="s">
        <v>21</v>
      </c>
      <c r="D27" s="7" t="s">
        <v>58</v>
      </c>
      <c r="E27" s="7" t="s">
        <v>25</v>
      </c>
      <c r="F27" s="7" t="s">
        <v>26</v>
      </c>
      <c r="G27" s="9">
        <v>800</v>
      </c>
    </row>
    <row r="28" spans="1:8" x14ac:dyDescent="0.25">
      <c r="A28" s="7">
        <v>27</v>
      </c>
      <c r="B28" s="8">
        <v>46063</v>
      </c>
      <c r="C28" s="7" t="s">
        <v>21</v>
      </c>
      <c r="D28" s="7" t="s">
        <v>58</v>
      </c>
      <c r="E28" s="7" t="s">
        <v>27</v>
      </c>
      <c r="F28" s="7" t="s">
        <v>28</v>
      </c>
      <c r="H28" s="9">
        <v>4800</v>
      </c>
    </row>
    <row r="29" spans="1:8" x14ac:dyDescent="0.25">
      <c r="A29" s="7">
        <v>28</v>
      </c>
      <c r="B29" s="8">
        <v>46081</v>
      </c>
      <c r="C29" s="7" t="s">
        <v>15</v>
      </c>
      <c r="D29" s="7" t="s">
        <v>59</v>
      </c>
      <c r="E29" s="7" t="s">
        <v>51</v>
      </c>
      <c r="F29" s="7" t="s">
        <v>60</v>
      </c>
      <c r="G29" s="9">
        <v>20000</v>
      </c>
    </row>
    <row r="30" spans="1:8" x14ac:dyDescent="0.25">
      <c r="A30" s="7">
        <v>29</v>
      </c>
      <c r="B30" s="8">
        <v>46081</v>
      </c>
      <c r="C30" s="7" t="s">
        <v>15</v>
      </c>
      <c r="D30" s="7" t="s">
        <v>59</v>
      </c>
      <c r="E30" s="7" t="s">
        <v>53</v>
      </c>
      <c r="F30" s="7" t="s">
        <v>54</v>
      </c>
      <c r="H30" s="9">
        <v>20000</v>
      </c>
    </row>
    <row r="31" spans="1:8" x14ac:dyDescent="0.25">
      <c r="A31" s="7">
        <v>30</v>
      </c>
      <c r="B31" s="8">
        <v>46081</v>
      </c>
      <c r="C31" s="7" t="s">
        <v>41</v>
      </c>
      <c r="D31" s="7" t="s">
        <v>61</v>
      </c>
      <c r="E31" s="7" t="s">
        <v>53</v>
      </c>
      <c r="F31" s="7" t="s">
        <v>56</v>
      </c>
      <c r="G31" s="9">
        <v>20000</v>
      </c>
    </row>
    <row r="32" spans="1:8" x14ac:dyDescent="0.25">
      <c r="A32" s="7">
        <v>31</v>
      </c>
      <c r="B32" s="8">
        <v>46081</v>
      </c>
      <c r="C32" s="7" t="s">
        <v>41</v>
      </c>
      <c r="D32" s="7" t="s">
        <v>61</v>
      </c>
      <c r="E32" s="7" t="s">
        <v>17</v>
      </c>
      <c r="F32" s="7" t="s">
        <v>56</v>
      </c>
      <c r="H32" s="9">
        <v>20000</v>
      </c>
    </row>
    <row r="33" spans="1:8" x14ac:dyDescent="0.25">
      <c r="A33" s="7">
        <v>32</v>
      </c>
      <c r="B33" s="8">
        <v>46081</v>
      </c>
      <c r="C33" s="7" t="s">
        <v>41</v>
      </c>
      <c r="D33" s="7" t="s">
        <v>62</v>
      </c>
      <c r="E33" s="7" t="s">
        <v>17</v>
      </c>
      <c r="F33" s="7" t="s">
        <v>63</v>
      </c>
      <c r="G33" s="9">
        <v>50000</v>
      </c>
    </row>
    <row r="34" spans="1:8" x14ac:dyDescent="0.25">
      <c r="A34" s="7">
        <v>33</v>
      </c>
      <c r="B34" s="8">
        <v>46081</v>
      </c>
      <c r="C34" s="7" t="s">
        <v>41</v>
      </c>
      <c r="D34" s="7" t="s">
        <v>62</v>
      </c>
      <c r="E34" s="7" t="s">
        <v>64</v>
      </c>
      <c r="F34" s="7" t="s">
        <v>65</v>
      </c>
      <c r="H34" s="9">
        <v>50000</v>
      </c>
    </row>
    <row r="35" spans="1:8" x14ac:dyDescent="0.25">
      <c r="A35" s="7">
        <v>34</v>
      </c>
      <c r="B35" s="8">
        <v>46081</v>
      </c>
      <c r="C35" s="7" t="s">
        <v>41</v>
      </c>
      <c r="D35" s="7" t="s">
        <v>66</v>
      </c>
      <c r="E35" s="7" t="s">
        <v>67</v>
      </c>
      <c r="F35" s="7" t="s">
        <v>68</v>
      </c>
      <c r="G35" s="9">
        <v>500</v>
      </c>
    </row>
    <row r="36" spans="1:8" x14ac:dyDescent="0.25">
      <c r="A36" s="7">
        <v>35</v>
      </c>
      <c r="B36" s="8">
        <v>46081</v>
      </c>
      <c r="C36" s="7" t="s">
        <v>41</v>
      </c>
      <c r="D36" s="7" t="s">
        <v>66</v>
      </c>
      <c r="E36" s="7" t="s">
        <v>17</v>
      </c>
      <c r="F36" s="7" t="s">
        <v>68</v>
      </c>
      <c r="H36" s="9">
        <v>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2.857142857142854" customWidth="1"/>
    <col min="3" max="6" width="18.571428571428573" customWidth="1"/>
  </cols>
  <sheetData>
    <row r="1" spans="1:6" x14ac:dyDescent="0.25">
      <c r="A1" s="6" t="s">
        <v>11</v>
      </c>
      <c r="B1" s="6" t="s">
        <v>69</v>
      </c>
      <c r="C1" s="6" t="s">
        <v>70</v>
      </c>
      <c r="D1" s="6" t="s">
        <v>71</v>
      </c>
      <c r="E1" s="6" t="s">
        <v>72</v>
      </c>
      <c r="F1" s="6" t="s">
        <v>73</v>
      </c>
    </row>
    <row r="2" spans="1:6" x14ac:dyDescent="0.25">
      <c r="A2" s="7" t="s">
        <v>19</v>
      </c>
      <c r="B2" s="7" t="s">
        <v>20</v>
      </c>
      <c r="C2" s="10"/>
      <c r="D2" s="10"/>
      <c r="E2" s="10"/>
      <c r="F2" s="10"/>
    </row>
    <row r="3" spans="1:6" x14ac:dyDescent="0.25">
      <c r="A3" s="7" t="s">
        <v>64</v>
      </c>
      <c r="B3" s="7" t="s">
        <v>74</v>
      </c>
      <c r="C3" s="10"/>
      <c r="D3" s="10"/>
      <c r="E3" s="10"/>
      <c r="F3" s="10"/>
    </row>
    <row r="4" spans="1:6" x14ac:dyDescent="0.25">
      <c r="A4" s="7" t="s">
        <v>38</v>
      </c>
      <c r="B4" s="7" t="s">
        <v>75</v>
      </c>
      <c r="C4" s="10"/>
      <c r="D4" s="10"/>
      <c r="E4" s="10"/>
      <c r="F4" s="10"/>
    </row>
    <row r="5" spans="1:6" x14ac:dyDescent="0.25">
      <c r="A5" s="7" t="s">
        <v>31</v>
      </c>
      <c r="B5" s="7" t="s">
        <v>76</v>
      </c>
      <c r="C5" s="10"/>
      <c r="D5" s="10"/>
      <c r="E5" s="10"/>
      <c r="F5" s="10"/>
    </row>
    <row r="6" spans="1:6" x14ac:dyDescent="0.25">
      <c r="A6" s="7" t="s">
        <v>25</v>
      </c>
      <c r="B6" s="7" t="s">
        <v>77</v>
      </c>
      <c r="C6" s="10"/>
      <c r="D6" s="10"/>
      <c r="E6" s="10"/>
      <c r="F6" s="10"/>
    </row>
    <row r="7" spans="1:6" x14ac:dyDescent="0.25">
      <c r="A7" s="7" t="s">
        <v>27</v>
      </c>
      <c r="B7" s="7" t="s">
        <v>78</v>
      </c>
      <c r="C7" s="10"/>
      <c r="D7" s="10"/>
      <c r="E7" s="10"/>
      <c r="F7" s="10"/>
    </row>
    <row r="8" spans="1:6" x14ac:dyDescent="0.25">
      <c r="A8" s="7" t="s">
        <v>53</v>
      </c>
      <c r="B8" s="7" t="s">
        <v>79</v>
      </c>
      <c r="C8" s="10"/>
      <c r="D8" s="10"/>
      <c r="E8" s="10"/>
      <c r="F8" s="10"/>
    </row>
    <row r="9" spans="1:6" x14ac:dyDescent="0.25">
      <c r="A9" s="7" t="s">
        <v>35</v>
      </c>
      <c r="B9" s="7" t="s">
        <v>80</v>
      </c>
      <c r="C9" s="10"/>
      <c r="D9" s="10"/>
      <c r="E9" s="10"/>
      <c r="F9" s="10"/>
    </row>
    <row r="10" spans="1:6" x14ac:dyDescent="0.25">
      <c r="A10" s="7" t="s">
        <v>17</v>
      </c>
      <c r="B10" s="7" t="s">
        <v>81</v>
      </c>
      <c r="C10" s="10"/>
      <c r="D10" s="10"/>
      <c r="E10" s="10"/>
      <c r="F10" s="10"/>
    </row>
    <row r="11" spans="1:6" x14ac:dyDescent="0.25">
      <c r="A11" s="7" t="s">
        <v>23</v>
      </c>
      <c r="B11" s="7" t="s">
        <v>82</v>
      </c>
      <c r="C11" s="10"/>
      <c r="D11" s="10"/>
      <c r="E11" s="10"/>
      <c r="F11" s="10"/>
    </row>
    <row r="12" spans="1:6" x14ac:dyDescent="0.25">
      <c r="A12" s="7" t="s">
        <v>47</v>
      </c>
      <c r="B12" s="7" t="s">
        <v>83</v>
      </c>
      <c r="C12" s="10"/>
      <c r="D12" s="10"/>
      <c r="E12" s="10"/>
      <c r="F12" s="10"/>
    </row>
    <row r="13" spans="1:6" x14ac:dyDescent="0.25">
      <c r="A13" s="7" t="s">
        <v>51</v>
      </c>
      <c r="B13" s="7" t="s">
        <v>84</v>
      </c>
      <c r="C13" s="10"/>
      <c r="D13" s="10"/>
      <c r="E13" s="10"/>
      <c r="F13" s="10"/>
    </row>
    <row r="14" spans="1:6" x14ac:dyDescent="0.25">
      <c r="A14" s="7" t="s">
        <v>67</v>
      </c>
      <c r="B14" s="7" t="s">
        <v>85</v>
      </c>
      <c r="C14" s="10"/>
      <c r="D14" s="10"/>
      <c r="E14" s="10"/>
      <c r="F14" s="10"/>
    </row>
    <row r="15" spans="1:6" x14ac:dyDescent="0.25">
      <c r="A15" s="7" t="s">
        <v>33</v>
      </c>
      <c r="B15" s="7" t="s">
        <v>86</v>
      </c>
      <c r="C15" s="10"/>
      <c r="D15" s="10"/>
      <c r="E15" s="10"/>
      <c r="F15" s="10"/>
    </row>
    <row r="16" spans="1:6" x14ac:dyDescent="0.25">
      <c r="A16" s="11" t="s">
        <v>87</v>
      </c>
      <c r="B16" s="12" t="s">
        <v>88</v>
      </c>
      <c r="C16" s="13">
        <f>SUM(C2:C15)</f>
        <v>403800</v>
      </c>
      <c r="D16" s="13">
        <f>SUM(D2:D15)</f>
        <v>403800</v>
      </c>
      <c r="E16" s="13">
        <f>SUM(E2:E15)</f>
        <v>284800</v>
      </c>
      <c r="F16" s="13">
        <f>SUM(F2:F15)</f>
        <v>284800</v>
      </c>
    </row>
    <row r="17" spans="1:1" x14ac:dyDescent="0.25"/>
    <row r="18" spans="1:3" x14ac:dyDescent="0.25">
      <c r="A18" s="7" t="s">
        <v>89</v>
      </c>
      <c r="C18" s="14" t="str">
        <f>IF(ROUND(C16-D16,2)=0,"OK","ÉCART")</f>
        <v>OK</v>
      </c>
    </row>
    <row r="19" spans="1:3" x14ac:dyDescent="0.25">
      <c r="A19" s="7" t="s">
        <v>90</v>
      </c>
      <c r="C19" s="14" t="str">
        <f>IF(ROUND(E16-F16,2)=0,"OK","ÉCART")</f>
        <v>OK</v>
      </c>
    </row>
    <row r="20" spans="1:3" x14ac:dyDescent="0.25">
      <c r="A20" s="7" t="s">
        <v>91</v>
      </c>
      <c r="C20" s="14" t="str">
        <f>IF(ROUND(C16-SUM(Journal!G2:G36),2)=0,"OK","ÉCART")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2.857142857142854" customWidth="1"/>
    <col min="3" max="6" width="18.571428571428573" customWidth="1"/>
  </cols>
  <sheetData>
    <row r="1" spans="1:6" x14ac:dyDescent="0.25">
      <c r="A1" s="6" t="s">
        <v>11</v>
      </c>
      <c r="B1" s="6" t="s">
        <v>69</v>
      </c>
      <c r="C1" s="6" t="s">
        <v>70</v>
      </c>
      <c r="D1" s="6" t="s">
        <v>71</v>
      </c>
      <c r="E1" s="6" t="s">
        <v>72</v>
      </c>
      <c r="F1" s="6" t="s">
        <v>73</v>
      </c>
    </row>
    <row r="2" spans="1:6" x14ac:dyDescent="0.25">
      <c r="A2" s="7" t="s">
        <v>19</v>
      </c>
      <c r="B2" s="7" t="s">
        <v>20</v>
      </c>
      <c r="C2" s="9">
        <f>SUMIFS(Journal!$G$2:$G$36,Journal!$E$2:$E$36,A2)</f>
        <v>0</v>
      </c>
      <c r="D2" s="9">
        <f>SUMIFS(Journal!$H$2:$H$36,Journal!$E$2:$E$36,A2)</f>
        <v>200000</v>
      </c>
      <c r="E2" s="9">
        <f>MAX(C2-D2,0)</f>
        <v>0</v>
      </c>
      <c r="F2" s="9">
        <f>MAX(D2-C2,0)</f>
        <v>200000</v>
      </c>
    </row>
    <row r="3" spans="1:6" x14ac:dyDescent="0.25">
      <c r="A3" s="7" t="s">
        <v>64</v>
      </c>
      <c r="B3" s="7" t="s">
        <v>74</v>
      </c>
      <c r="C3" s="9">
        <f>SUMIFS(Journal!$G$2:$G$36,Journal!$E$2:$E$36,A3)</f>
        <v>0</v>
      </c>
      <c r="D3" s="9">
        <f>SUMIFS(Journal!$H$2:$H$36,Journal!$E$2:$E$36,A3)</f>
        <v>50000</v>
      </c>
      <c r="E3" s="9">
        <f>MAX(C3-D3,0)</f>
        <v>0</v>
      </c>
      <c r="F3" s="9">
        <f>MAX(D3-C3,0)</f>
        <v>50000</v>
      </c>
    </row>
    <row r="4" spans="1:6" x14ac:dyDescent="0.25">
      <c r="A4" s="7" t="s">
        <v>38</v>
      </c>
      <c r="B4" s="7" t="s">
        <v>75</v>
      </c>
      <c r="C4" s="9">
        <f>SUMIFS(Journal!$G$2:$G$36,Journal!$E$2:$E$36,A4)</f>
        <v>12000</v>
      </c>
      <c r="D4" s="9">
        <f>SUMIFS(Journal!$H$2:$H$36,Journal!$E$2:$E$36,A4)</f>
        <v>0</v>
      </c>
      <c r="E4" s="9">
        <f>MAX(C4-D4,0)</f>
        <v>12000</v>
      </c>
      <c r="F4" s="9">
        <f>MAX(D4-C4,0)</f>
        <v>0</v>
      </c>
    </row>
    <row r="5" spans="1:6" x14ac:dyDescent="0.25">
      <c r="A5" s="7" t="s">
        <v>31</v>
      </c>
      <c r="B5" s="7" t="s">
        <v>76</v>
      </c>
      <c r="C5" s="9">
        <f>SUMIFS(Journal!$G$2:$G$36,Journal!$E$2:$E$36,A5)</f>
        <v>15600</v>
      </c>
      <c r="D5" s="9">
        <f>SUMIFS(Journal!$H$2:$H$36,Journal!$E$2:$E$36,A5)</f>
        <v>6000</v>
      </c>
      <c r="E5" s="9">
        <f>MAX(C5-D5,0)</f>
        <v>9600</v>
      </c>
      <c r="F5" s="9">
        <f>MAX(D5-C5,0)</f>
        <v>0</v>
      </c>
    </row>
    <row r="6" spans="1:6" x14ac:dyDescent="0.25">
      <c r="A6" s="7" t="s">
        <v>25</v>
      </c>
      <c r="B6" s="7" t="s">
        <v>77</v>
      </c>
      <c r="C6" s="9">
        <f>SUMIFS(Journal!$G$2:$G$36,Journal!$E$2:$E$36,A6)</f>
        <v>5200</v>
      </c>
      <c r="D6" s="9">
        <f>SUMIFS(Journal!$H$2:$H$36,Journal!$E$2:$E$36,A6)</f>
        <v>0</v>
      </c>
      <c r="E6" s="9">
        <f>MAX(C6-D6,0)</f>
        <v>5200</v>
      </c>
      <c r="F6" s="9">
        <f>MAX(D6-C6,0)</f>
        <v>0</v>
      </c>
    </row>
    <row r="7" spans="1:6" x14ac:dyDescent="0.25">
      <c r="A7" s="7" t="s">
        <v>27</v>
      </c>
      <c r="B7" s="7" t="s">
        <v>78</v>
      </c>
      <c r="C7" s="9">
        <f>SUMIFS(Journal!$G$2:$G$36,Journal!$E$2:$E$36,A7)</f>
        <v>12000</v>
      </c>
      <c r="D7" s="9">
        <f>SUMIFS(Journal!$H$2:$H$36,Journal!$E$2:$E$36,A7)</f>
        <v>31200</v>
      </c>
      <c r="E7" s="9">
        <f>MAX(C7-D7,0)</f>
        <v>0</v>
      </c>
      <c r="F7" s="9">
        <f>MAX(D7-C7,0)</f>
        <v>19200</v>
      </c>
    </row>
    <row r="8" spans="1:6" x14ac:dyDescent="0.25">
      <c r="A8" s="7" t="s">
        <v>53</v>
      </c>
      <c r="B8" s="7" t="s">
        <v>79</v>
      </c>
      <c r="C8" s="9">
        <f>SUMIFS(Journal!$G$2:$G$36,Journal!$E$2:$E$36,A8)</f>
        <v>40000</v>
      </c>
      <c r="D8" s="9">
        <f>SUMIFS(Journal!$H$2:$H$36,Journal!$E$2:$E$36,A8)</f>
        <v>40000</v>
      </c>
      <c r="E8" s="9">
        <f>MAX(C8-D8,0)</f>
        <v>0</v>
      </c>
      <c r="F8" s="9">
        <f>MAX(D8-C8,0)</f>
        <v>0</v>
      </c>
    </row>
    <row r="9" spans="1:6" x14ac:dyDescent="0.25">
      <c r="A9" s="7" t="s">
        <v>35</v>
      </c>
      <c r="B9" s="7" t="s">
        <v>80</v>
      </c>
      <c r="C9" s="9">
        <f>SUMIFS(Journal!$G$2:$G$36,Journal!$E$2:$E$36,A9)</f>
        <v>0</v>
      </c>
      <c r="D9" s="9">
        <f>SUMIFS(Journal!$H$2:$H$36,Journal!$E$2:$E$36,A9)</f>
        <v>2600</v>
      </c>
      <c r="E9" s="9">
        <f>MAX(C9-D9,0)</f>
        <v>0</v>
      </c>
      <c r="F9" s="9">
        <f>MAX(D9-C9,0)</f>
        <v>2600</v>
      </c>
    </row>
    <row r="10" spans="1:6" x14ac:dyDescent="0.25">
      <c r="A10" s="7" t="s">
        <v>17</v>
      </c>
      <c r="B10" s="7" t="s">
        <v>81</v>
      </c>
      <c r="C10" s="9">
        <f>SUMIFS(Journal!$G$2:$G$36,Journal!$E$2:$E$36,A10)</f>
        <v>256000</v>
      </c>
      <c r="D10" s="9">
        <f>SUMIFS(Journal!$H$2:$H$36,Journal!$E$2:$E$36,A10)</f>
        <v>61000</v>
      </c>
      <c r="E10" s="9">
        <f>MAX(C10-D10,0)</f>
        <v>195000</v>
      </c>
      <c r="F10" s="9">
        <f>MAX(D10-C10,0)</f>
        <v>0</v>
      </c>
    </row>
    <row r="11" spans="1:6" x14ac:dyDescent="0.25">
      <c r="A11" s="7" t="s">
        <v>23</v>
      </c>
      <c r="B11" s="7" t="s">
        <v>82</v>
      </c>
      <c r="C11" s="9">
        <f>SUMIFS(Journal!$G$2:$G$36,Journal!$E$2:$E$36,A11)</f>
        <v>14000</v>
      </c>
      <c r="D11" s="9">
        <f>SUMIFS(Journal!$H$2:$H$36,Journal!$E$2:$E$36,A11)</f>
        <v>0</v>
      </c>
      <c r="E11" s="9">
        <f>MAX(C11-D11,0)</f>
        <v>14000</v>
      </c>
      <c r="F11" s="9">
        <f>MAX(D11-C11,0)</f>
        <v>0</v>
      </c>
    </row>
    <row r="12" spans="1:6" x14ac:dyDescent="0.25">
      <c r="A12" s="7" t="s">
        <v>47</v>
      </c>
      <c r="B12" s="7" t="s">
        <v>83</v>
      </c>
      <c r="C12" s="9">
        <f>SUMIFS(Journal!$G$2:$G$36,Journal!$E$2:$E$36,A12)</f>
        <v>8500</v>
      </c>
      <c r="D12" s="9">
        <f>SUMIFS(Journal!$H$2:$H$36,Journal!$E$2:$E$36,A12)</f>
        <v>0</v>
      </c>
      <c r="E12" s="9">
        <f>MAX(C12-D12,0)</f>
        <v>8500</v>
      </c>
      <c r="F12" s="9">
        <f>MAX(D12-C12,0)</f>
        <v>0</v>
      </c>
    </row>
    <row r="13" spans="1:6" x14ac:dyDescent="0.25">
      <c r="A13" s="7" t="s">
        <v>51</v>
      </c>
      <c r="B13" s="7" t="s">
        <v>84</v>
      </c>
      <c r="C13" s="9">
        <f>SUMIFS(Journal!$G$2:$G$36,Journal!$E$2:$E$36,A13)</f>
        <v>40000</v>
      </c>
      <c r="D13" s="9">
        <f>SUMIFS(Journal!$H$2:$H$36,Journal!$E$2:$E$36,A13)</f>
        <v>0</v>
      </c>
      <c r="E13" s="9">
        <f>MAX(C13-D13,0)</f>
        <v>40000</v>
      </c>
      <c r="F13" s="9">
        <f>MAX(D13-C13,0)</f>
        <v>0</v>
      </c>
    </row>
    <row r="14" spans="1:6" x14ac:dyDescent="0.25">
      <c r="A14" s="7" t="s">
        <v>67</v>
      </c>
      <c r="B14" s="7" t="s">
        <v>85</v>
      </c>
      <c r="C14" s="9">
        <f>SUMIFS(Journal!$G$2:$G$36,Journal!$E$2:$E$36,A14)</f>
        <v>500</v>
      </c>
      <c r="D14" s="9">
        <f>SUMIFS(Journal!$H$2:$H$36,Journal!$E$2:$E$36,A14)</f>
        <v>0</v>
      </c>
      <c r="E14" s="9">
        <f>MAX(C14-D14,0)</f>
        <v>500</v>
      </c>
      <c r="F14" s="9">
        <f>MAX(D14-C14,0)</f>
        <v>0</v>
      </c>
    </row>
    <row r="15" spans="1:6" x14ac:dyDescent="0.25">
      <c r="A15" s="7" t="s">
        <v>33</v>
      </c>
      <c r="B15" s="7" t="s">
        <v>86</v>
      </c>
      <c r="C15" s="9">
        <f>SUMIFS(Journal!$G$2:$G$36,Journal!$E$2:$E$36,A15)</f>
        <v>0</v>
      </c>
      <c r="D15" s="9">
        <f>SUMIFS(Journal!$H$2:$H$36,Journal!$E$2:$E$36,A15)</f>
        <v>13000</v>
      </c>
      <c r="E15" s="9">
        <f>MAX(C15-D15,0)</f>
        <v>0</v>
      </c>
      <c r="F15" s="9">
        <f>MAX(D15-C15,0)</f>
        <v>13000</v>
      </c>
    </row>
    <row r="16" spans="1:6" x14ac:dyDescent="0.25">
      <c r="A16" s="11" t="s">
        <v>87</v>
      </c>
      <c r="B16" s="12" t="s">
        <v>88</v>
      </c>
      <c r="C16" s="13">
        <f>SUM(C2:C15)</f>
        <v>403800</v>
      </c>
      <c r="D16" s="13">
        <f>SUM(D2:D15)</f>
        <v>403800</v>
      </c>
      <c r="E16" s="13">
        <f>SUM(E2:E15)</f>
        <v>284800</v>
      </c>
      <c r="F16" s="13">
        <f>SUM(F2:F15)</f>
        <v>284800</v>
      </c>
    </row>
    <row r="17" spans="1:1" x14ac:dyDescent="0.25"/>
    <row r="18" spans="1:3" x14ac:dyDescent="0.25">
      <c r="A18" s="7" t="s">
        <v>89</v>
      </c>
      <c r="C18" s="14" t="str">
        <f>IF(ROUND(C16-D16,2)=0,"OK","ÉCART")</f>
        <v>OK</v>
      </c>
    </row>
    <row r="19" spans="1:3" x14ac:dyDescent="0.25">
      <c r="A19" s="7" t="s">
        <v>90</v>
      </c>
      <c r="C19" s="14" t="str">
        <f>IF(ROUND(E16-F16,2)=0,"OK","ÉCART")</f>
        <v>OK</v>
      </c>
    </row>
    <row r="20" spans="1:3" x14ac:dyDescent="0.25">
      <c r="A20" s="7" t="s">
        <v>91</v>
      </c>
      <c r="C20" s="14" t="str">
        <f>IF(ROUND(C16-SUM(Journal!G2:G36),2)=0,"OK","ÉCART")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Journal</vt:lpstr>
      <vt:lpstr>Balance</vt:lpstr>
      <vt:lpstr>Balance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32 — Balance générale à partir du journal : mouvements, soldes et totaux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