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Données" state="visible" r:id="rId5"/>
    <sheet sheetId="3" name="Indicateurs" state="visible" r:id="rId6"/>
    <sheet sheetId="4" name="Créances" state="visible" r:id="rId7"/>
  </sheets>
  <calcPr calcId="171027" fullCalcOnLoad="1"/>
</workbook>
</file>

<file path=xl/sharedStrings.xml><?xml version="1.0" encoding="utf-8"?>
<sst xmlns="http://schemas.openxmlformats.org/spreadsheetml/2006/main" count="41" uniqueCount="41">
  <si>
    <t>Épisode 30 — Assembler un tableau de bord financier lisible en une page</t>
  </si>
  <si>
    <t>Série « Excel de zéro à héros pour la comptabilité et la finance » — ExpertiseComptable.ma</t>
  </si>
  <si>
    <t>Onglet « Données » : les séries du semestre (CA réel, budget, CA 2025, trésorerie). Onglet « Indicateurs » : les cellules qui alimentent les tuiles du tableau de bord ; remarquez qu’elles sont toutes calculées.</t>
  </si>
  <si>
    <t>Onglet « Créances » : la balance âgée résumée en cinq tranches.</t>
  </si>
  <si>
    <t>Construisez une feuille « Tableau de bord » : quatre tuiles d’indicateurs liées aux cellules de l’onglet Indicateurs, puis quatre graphiques (combiné réel/budget, courbes 2025/2026, barres des créances par tranche, histogramme de trésorerie). Masquez le quadrillage et réglez l’impression sur une page.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</si>
  <si>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</si>
  <si>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</si>
  <si>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Mois</t>
  </si>
  <si>
    <t>CA réel</t>
  </si>
  <si>
    <t>Budget</t>
  </si>
  <si>
    <t>CA 2025</t>
  </si>
  <si>
    <t>Trésorerie (kMAD)</t>
  </si>
  <si>
    <t>Janv.</t>
  </si>
  <si>
    <t>Févr.</t>
  </si>
  <si>
    <t>Mars</t>
  </si>
  <si>
    <t>Avr.</t>
  </si>
  <si>
    <t>Mai</t>
  </si>
  <si>
    <t>Juin</t>
  </si>
  <si>
    <t>Indicateur</t>
  </si>
  <si>
    <t>Valeur</t>
  </si>
  <si>
    <t>Formule</t>
  </si>
  <si>
    <t>CA cumulé réel</t>
  </si>
  <si>
    <t>=SOMME(Données!B2:B7)</t>
  </si>
  <si>
    <t>CA cumulé budget</t>
  </si>
  <si>
    <t>=SOMME(Données!C2:C7)</t>
  </si>
  <si>
    <t>Écart au budget</t>
  </si>
  <si>
    <t>=B2/B3-1</t>
  </si>
  <si>
    <t>Trésorerie fin juin (kMAD)</t>
  </si>
  <si>
    <t>=Données!E7</t>
  </si>
  <si>
    <t>Variation vs mai</t>
  </si>
  <si>
    <t>=Données!E7/Données!E6-1</t>
  </si>
  <si>
    <t>Tranche</t>
  </si>
  <si>
    <t>Créances (MAD)</t>
  </si>
  <si>
    <t>Non échu</t>
  </si>
  <si>
    <t>1 à 30 j</t>
  </si>
  <si>
    <t>31 à 60 j</t>
  </si>
  <si>
    <t>61 à 90 j</t>
  </si>
  <si>
    <t>&gt; 90 j</t>
  </si>
  <si>
    <t>Total</t>
  </si>
  <si>
    <t>Dont échu</t>
  </si>
  <si>
    <t>Part échue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</si>
</sst>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9ECE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3" fillId="2" borderId="1" xfId="0" applyFont="1" applyFill="1" applyBorder="1"/>
    <xf numFmtId="3" fontId="3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8" spans="1:1" x14ac:dyDescent="0.25">
      <c r="A8" s="4" t="s">
        <v>5</v>
      </c>
    </row>
    <row r="9" spans="1:1" x14ac:dyDescent="0.25">
      <c r="A9" s="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.857142857142858" customWidth="1"/>
    <col min="2" max="4" width="15.714285714285714" customWidth="1"/>
    <col min="5" max="5" width="21.428571428571427" customWidth="1"/>
  </cols>
  <sheetData>
    <row r="1" spans="1:5" x14ac:dyDescent="0.25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</row>
    <row r="2" spans="1:5" x14ac:dyDescent="0.25">
      <c r="A2" s="7" t="s">
        <v>12</v>
      </c>
      <c r="B2" s="8">
        <v>412500</v>
      </c>
      <c r="C2" s="8">
        <v>400000</v>
      </c>
      <c r="D2" s="8">
        <v>380000</v>
      </c>
      <c r="E2" s="8">
        <v>110</v>
      </c>
    </row>
    <row r="3" spans="1:5" x14ac:dyDescent="0.25">
      <c r="A3" s="7" t="s">
        <v>13</v>
      </c>
      <c r="B3" s="8">
        <v>389200</v>
      </c>
      <c r="C3" s="8">
        <v>400000</v>
      </c>
      <c r="D3" s="8">
        <v>372500</v>
      </c>
      <c r="E3" s="8">
        <v>125</v>
      </c>
    </row>
    <row r="4" spans="1:5" x14ac:dyDescent="0.25">
      <c r="A4" s="7" t="s">
        <v>14</v>
      </c>
      <c r="B4" s="8">
        <v>455800</v>
      </c>
      <c r="C4" s="8">
        <v>430000</v>
      </c>
      <c r="D4" s="8">
        <v>420300</v>
      </c>
      <c r="E4" s="8">
        <v>118</v>
      </c>
    </row>
    <row r="5" spans="1:5" x14ac:dyDescent="0.25">
      <c r="A5" s="7" t="s">
        <v>15</v>
      </c>
      <c r="B5" s="8">
        <v>401000</v>
      </c>
      <c r="C5" s="8">
        <v>420000</v>
      </c>
      <c r="D5" s="8">
        <v>398000</v>
      </c>
      <c r="E5" s="8">
        <v>131</v>
      </c>
    </row>
    <row r="6" spans="1:5" x14ac:dyDescent="0.25">
      <c r="A6" s="7" t="s">
        <v>16</v>
      </c>
      <c r="B6" s="8">
        <v>478300</v>
      </c>
      <c r="C6" s="8">
        <v>450000</v>
      </c>
      <c r="D6" s="8">
        <v>441200</v>
      </c>
      <c r="E6" s="8">
        <v>142</v>
      </c>
    </row>
    <row r="7" spans="1:5" x14ac:dyDescent="0.25">
      <c r="A7" s="7" t="s">
        <v>17</v>
      </c>
      <c r="B7" s="8">
        <v>366900</v>
      </c>
      <c r="C7" s="8">
        <v>430000</v>
      </c>
      <c r="D7" s="8">
        <v>405700</v>
      </c>
      <c r="E7" s="8">
        <v>128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.857142857142854" customWidth="1"/>
    <col min="2" max="2" width="17.142857142857142" customWidth="1"/>
    <col min="3" max="3" width="22.857142857142858" customWidth="1"/>
  </cols>
  <sheetData>
    <row r="1" spans="1:3" x14ac:dyDescent="0.25">
      <c r="A1" s="6" t="s">
        <v>18</v>
      </c>
      <c r="B1" s="6" t="s">
        <v>19</v>
      </c>
      <c r="C1" s="6" t="s">
        <v>20</v>
      </c>
    </row>
    <row r="2" spans="1:3" x14ac:dyDescent="0.25">
      <c r="A2" s="7" t="s">
        <v>21</v>
      </c>
      <c r="B2" s="8">
        <f>SUM(Données!B2:B7)</f>
        <v>2503700</v>
      </c>
      <c r="C2" s="7" t="s">
        <v>22</v>
      </c>
    </row>
    <row r="3" spans="1:3" x14ac:dyDescent="0.25">
      <c r="A3" s="7" t="s">
        <v>23</v>
      </c>
      <c r="B3" s="8">
        <f>SUM(Données!C2:C7)</f>
        <v>2530000</v>
      </c>
      <c r="C3" s="7" t="s">
        <v>24</v>
      </c>
    </row>
    <row r="4" spans="1:3" x14ac:dyDescent="0.25">
      <c r="A4" s="7" t="s">
        <v>25</v>
      </c>
      <c r="B4" s="9">
        <f>B2/B3-1</f>
        <v>-0.010395256917</v>
      </c>
      <c r="C4" s="7" t="s">
        <v>26</v>
      </c>
    </row>
    <row r="5" spans="1:3" x14ac:dyDescent="0.25">
      <c r="A5" s="7" t="s">
        <v>27</v>
      </c>
      <c r="B5" s="8">
        <f>Données!E7</f>
        <v>128</v>
      </c>
      <c r="C5" s="7" t="s">
        <v>28</v>
      </c>
    </row>
    <row r="6" spans="1:3" x14ac:dyDescent="0.25">
      <c r="A6" s="7" t="s">
        <v>29</v>
      </c>
      <c r="B6" s="9">
        <f>Données!E7/Données!E6-1</f>
        <v>-0.098591549296</v>
      </c>
      <c r="C6" s="7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.571428571428573" customWidth="1"/>
    <col min="2" max="2" width="20" customWidth="1"/>
  </cols>
  <sheetData>
    <row r="1" spans="1:2" x14ac:dyDescent="0.25">
      <c r="A1" s="6" t="s">
        <v>31</v>
      </c>
      <c r="B1" s="6" t="s">
        <v>32</v>
      </c>
    </row>
    <row r="2" spans="1:2" x14ac:dyDescent="0.25">
      <c r="A2" s="7" t="s">
        <v>33</v>
      </c>
      <c r="B2" s="8">
        <v>19800</v>
      </c>
    </row>
    <row r="3" spans="1:2" x14ac:dyDescent="0.25">
      <c r="A3" s="7" t="s">
        <v>34</v>
      </c>
      <c r="B3" s="8">
        <v>23400</v>
      </c>
    </row>
    <row r="4" spans="1:2" x14ac:dyDescent="0.25">
      <c r="A4" s="7" t="s">
        <v>35</v>
      </c>
      <c r="B4" s="8">
        <v>6300</v>
      </c>
    </row>
    <row r="5" spans="1:2" x14ac:dyDescent="0.25">
      <c r="A5" s="7" t="s">
        <v>36</v>
      </c>
      <c r="B5" s="8">
        <v>22000</v>
      </c>
    </row>
    <row r="6" spans="1:2" x14ac:dyDescent="0.25">
      <c r="A6" s="7" t="s">
        <v>37</v>
      </c>
      <c r="B6" s="8">
        <v>13600</v>
      </c>
    </row>
    <row r="7" spans="1:2" x14ac:dyDescent="0.25">
      <c r="A7" s="10" t="s">
        <v>38</v>
      </c>
      <c r="B7" s="11">
        <f>SUM(B2:B6)</f>
        <v>85100</v>
      </c>
    </row>
    <row r="8" spans="1:2" x14ac:dyDescent="0.25">
      <c r="A8" s="7" t="s">
        <v>39</v>
      </c>
      <c r="B8" s="8">
        <f>SUM(B3:B6)</f>
        <v>65300</v>
      </c>
    </row>
    <row r="9" spans="1:2" x14ac:dyDescent="0.25">
      <c r="A9" s="7" t="s">
        <v>40</v>
      </c>
      <c r="B9" s="9">
        <f>B8/B7</f>
        <v>0.76733254994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Mode d’emploi</vt:lpstr>
      <vt:lpstr>Données</vt:lpstr>
      <vt:lpstr>Indicateurs</vt:lpstr>
      <vt:lpstr>Créances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30 — Assembler un tableau de bord financier lisible en une page</dc:title>
  <dc:subject/>
  <dc:description/>
  <cp:keywords/>
  <cp:category/>
  <cp:lastModifiedBy>Unknown</cp:lastModifiedBy>
  <dcterms:created xsi:type="dcterms:W3CDTF">2026-10-10T16:59:45Z</dcterms:created>
  <dcterms:modified xsi:type="dcterms:W3CDTF">2026-10-10T16:59:45Z</dcterms:modified>
</cp:coreProperties>
</file>