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Journal" state="visible" r:id="rId5"/>
    <sheet sheetId="3" name="Balance" state="visible" r:id="rId6"/>
    <sheet sheetId="4" name="Balance (corrigé)" state="visible" r:id="rId7"/>
  </sheets>
  <calcPr calcId="171027" fullCalcOnLoad="1"/>
</workbook>
</file>

<file path=xl/sharedStrings.xml><?xml version="1.0" encoding="utf-8"?>
<sst xmlns="http://schemas.openxmlformats.org/spreadsheetml/2006/main" count="68" uniqueCount="30">
  <si>
    <t>Épisode 23 — SOMME.SI.ENS et NB.SI.ENS : plusieurs critères pour construire une balance</t>
  </si>
  <si>
    <t>Série « Excel de zéro à héros pour la comptabilité et la finance » — ExpertiseComptable.ma</t>
  </si>
  <si>
    <t>Onglet « Journal » : 18 lignes de janvier et février. Onglet « Balance » : une ligne par compte, les mouvements de la période choisie en I2:J2 (du / au) et les cumuls à la date de fin.</t>
  </si>
  <si>
    <t>Complétez les colonnes B, C, E et F avec SOMME.SI.ENS (compte + dates), puis les soldes et les totaux.</t>
  </si>
  <si>
    <t>Changez la période (par exemple du 01/01 au 31/01) : la balance se recalcule.</t>
  </si>
  <si>
    <t>Contrôle : total débit = total crédit, en période comme en cumul.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</si>
  <si>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</si>
  <si>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</si>
  <si>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Date</t>
  </si>
  <si>
    <t>Compte</t>
  </si>
  <si>
    <t>Débit</t>
  </si>
  <si>
    <t>Crédit</t>
  </si>
  <si>
    <t>6111</t>
  </si>
  <si>
    <t>3455</t>
  </si>
  <si>
    <t>4411</t>
  </si>
  <si>
    <t>3421</t>
  </si>
  <si>
    <t>7111</t>
  </si>
  <si>
    <t>4455</t>
  </si>
  <si>
    <t>5141</t>
  </si>
  <si>
    <t>6131</t>
  </si>
  <si>
    <t>Débit période</t>
  </si>
  <si>
    <t>Crédit période</t>
  </si>
  <si>
    <t>Solde période</t>
  </si>
  <si>
    <t>Cumul débit</t>
  </si>
  <si>
    <t>Cumul crédit</t>
  </si>
  <si>
    <t>Solde cumulé</t>
  </si>
  <si>
    <t>Du</t>
  </si>
  <si>
    <t>Au</t>
  </si>
  <si>
    <t>Totaux</t>
  </si>
  <si>
    <t>Nombre de lignes février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</si>
</sst>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0.00;[Red](#,##0.00)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164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4" fontId="0" fillId="3" borderId="1" xfId="0" applyNumberFormat="1" applyFill="1" applyBorder="1"/>
    <xf numFmtId="165" fontId="0" fillId="0" borderId="1" xfId="0" applyNumberFormat="1" applyBorder="1"/>
    <xf numFmtId="164" fontId="0" fillId="3" borderId="1" xfId="0" applyNumberFormat="1" applyFill="1" applyBorder="1"/>
    <xf numFmtId="0" fontId="3" fillId="2" borderId="1" xfId="0" applyFont="1" applyFill="1" applyBorder="1"/>
    <xf numFmtId="4" fontId="3" fillId="2" borderId="1" xfId="0" applyNumberFormat="1" applyFont="1" applyFill="1" applyBorder="1"/>
    <xf numFmtId="165" fontId="3" fillId="2" borderId="1" xfId="0" applyNumberFormat="1" applyFont="1" applyFill="1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9" spans="1:1" x14ac:dyDescent="0.25">
      <c r="A9" s="4" t="s">
        <v>6</v>
      </c>
    </row>
    <row r="10" spans="1:1" x14ac:dyDescent="0.25">
      <c r="A10" s="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857142857142858" customWidth="1"/>
    <col min="2" max="2" width="10" customWidth="1"/>
    <col min="3" max="4" width="15.714285714285714" customWidth="1"/>
  </cols>
  <sheetData>
    <row r="1" spans="1:4" x14ac:dyDescent="0.25">
      <c r="A1" s="6" t="s">
        <v>8</v>
      </c>
      <c r="B1" s="6" t="s">
        <v>9</v>
      </c>
      <c r="C1" s="6" t="s">
        <v>10</v>
      </c>
      <c r="D1" s="6" t="s">
        <v>11</v>
      </c>
    </row>
    <row r="2" spans="1:4" x14ac:dyDescent="0.25">
      <c r="A2" s="7">
        <v>46027</v>
      </c>
      <c r="B2" s="8" t="s">
        <v>12</v>
      </c>
      <c r="C2" s="9">
        <v>10000</v>
      </c>
    </row>
    <row r="3" spans="1:4" x14ac:dyDescent="0.25">
      <c r="A3" s="7">
        <v>46027</v>
      </c>
      <c r="B3" s="8" t="s">
        <v>13</v>
      </c>
      <c r="C3" s="9">
        <v>2000</v>
      </c>
    </row>
    <row r="4" spans="1:4" x14ac:dyDescent="0.25">
      <c r="A4" s="7">
        <v>46027</v>
      </c>
      <c r="B4" s="8" t="s">
        <v>14</v>
      </c>
      <c r="D4" s="9">
        <v>12000</v>
      </c>
    </row>
    <row r="5" spans="1:4" x14ac:dyDescent="0.25">
      <c r="A5" s="7">
        <v>46030</v>
      </c>
      <c r="B5" s="8" t="s">
        <v>15</v>
      </c>
      <c r="C5" s="9">
        <v>6000</v>
      </c>
    </row>
    <row r="6" spans="1:4" x14ac:dyDescent="0.25">
      <c r="A6" s="7">
        <v>46030</v>
      </c>
      <c r="B6" s="8" t="s">
        <v>16</v>
      </c>
      <c r="D6" s="9">
        <v>5000</v>
      </c>
    </row>
    <row r="7" spans="1:4" x14ac:dyDescent="0.25">
      <c r="A7" s="7">
        <v>46030</v>
      </c>
      <c r="B7" s="8" t="s">
        <v>17</v>
      </c>
      <c r="D7" s="9">
        <v>1000</v>
      </c>
    </row>
    <row r="8" spans="1:4" x14ac:dyDescent="0.25">
      <c r="A8" s="7">
        <v>46037</v>
      </c>
      <c r="B8" s="8" t="s">
        <v>18</v>
      </c>
      <c r="C8" s="9">
        <v>6000</v>
      </c>
    </row>
    <row r="9" spans="1:4" x14ac:dyDescent="0.25">
      <c r="A9" s="7">
        <v>46037</v>
      </c>
      <c r="B9" s="8" t="s">
        <v>15</v>
      </c>
      <c r="D9" s="9">
        <v>6000</v>
      </c>
    </row>
    <row r="10" spans="1:4" x14ac:dyDescent="0.25">
      <c r="A10" s="7">
        <v>46042</v>
      </c>
      <c r="B10" s="8" t="s">
        <v>14</v>
      </c>
      <c r="C10" s="9">
        <v>12000</v>
      </c>
    </row>
    <row r="11" spans="1:4" x14ac:dyDescent="0.25">
      <c r="A11" s="7">
        <v>46042</v>
      </c>
      <c r="B11" s="8" t="s">
        <v>18</v>
      </c>
      <c r="D11" s="9">
        <v>12000</v>
      </c>
    </row>
    <row r="12" spans="1:4" x14ac:dyDescent="0.25">
      <c r="A12" s="7">
        <v>46047</v>
      </c>
      <c r="B12" s="8" t="s">
        <v>19</v>
      </c>
      <c r="C12" s="9">
        <v>8500</v>
      </c>
    </row>
    <row r="13" spans="1:4" x14ac:dyDescent="0.25">
      <c r="A13" s="7">
        <v>46047</v>
      </c>
      <c r="B13" s="8" t="s">
        <v>18</v>
      </c>
      <c r="D13" s="9">
        <v>8500</v>
      </c>
    </row>
    <row r="14" spans="1:4" x14ac:dyDescent="0.25">
      <c r="A14" s="7">
        <v>46056</v>
      </c>
      <c r="B14" s="8" t="s">
        <v>15</v>
      </c>
      <c r="C14" s="9">
        <v>9600</v>
      </c>
    </row>
    <row r="15" spans="1:4" x14ac:dyDescent="0.25">
      <c r="A15" s="7">
        <v>46056</v>
      </c>
      <c r="B15" s="8" t="s">
        <v>16</v>
      </c>
      <c r="D15" s="9">
        <v>8000</v>
      </c>
    </row>
    <row r="16" spans="1:4" x14ac:dyDescent="0.25">
      <c r="A16" s="7">
        <v>46056</v>
      </c>
      <c r="B16" s="8" t="s">
        <v>17</v>
      </c>
      <c r="D16" s="9">
        <v>1600</v>
      </c>
    </row>
    <row r="17" spans="1:4" x14ac:dyDescent="0.25">
      <c r="A17" s="7">
        <v>46063</v>
      </c>
      <c r="B17" s="8" t="s">
        <v>12</v>
      </c>
      <c r="C17" s="9">
        <v>4000</v>
      </c>
    </row>
    <row r="18" spans="1:4" x14ac:dyDescent="0.25">
      <c r="A18" s="7">
        <v>46063</v>
      </c>
      <c r="B18" s="8" t="s">
        <v>13</v>
      </c>
      <c r="C18" s="9">
        <v>800</v>
      </c>
    </row>
    <row r="19" spans="1:4" x14ac:dyDescent="0.25">
      <c r="A19" s="7">
        <v>46063</v>
      </c>
      <c r="B19" s="8" t="s">
        <v>14</v>
      </c>
      <c r="D19" s="9">
        <v>4800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.428571428571429" customWidth="1"/>
    <col min="2" max="7" width="15.714285714285714" customWidth="1"/>
    <col min="8" max="8" width="6" customWidth="1"/>
    <col min="9" max="10" width="12.857142857142858" customWidth="1"/>
  </cols>
  <sheetData>
    <row r="1" spans="1:10" x14ac:dyDescent="0.25">
      <c r="A1" s="6" t="s">
        <v>9</v>
      </c>
      <c r="B1" s="6" t="s">
        <v>20</v>
      </c>
      <c r="C1" s="6" t="s">
        <v>21</v>
      </c>
      <c r="D1" s="6" t="s">
        <v>22</v>
      </c>
      <c r="E1" s="6" t="s">
        <v>23</v>
      </c>
      <c r="F1" s="6" t="s">
        <v>24</v>
      </c>
      <c r="G1" s="6" t="s">
        <v>25</v>
      </c>
      <c r="I1" s="6" t="s">
        <v>26</v>
      </c>
      <c r="J1" s="6" t="s">
        <v>27</v>
      </c>
    </row>
    <row r="2" spans="1:10" x14ac:dyDescent="0.25">
      <c r="A2" s="8" t="s">
        <v>15</v>
      </c>
      <c r="B2" s="10"/>
      <c r="C2" s="10"/>
      <c r="D2" s="11">
        <f>B2-C2</f>
        <v>9600</v>
      </c>
      <c r="E2" s="10"/>
      <c r="F2" s="10"/>
      <c r="G2" s="11">
        <f>E2-F2</f>
        <v>9600</v>
      </c>
      <c r="I2" s="12">
        <v>46054</v>
      </c>
      <c r="J2" s="12">
        <v>46081</v>
      </c>
    </row>
    <row r="3" spans="1:10" x14ac:dyDescent="0.25">
      <c r="A3" s="8" t="s">
        <v>13</v>
      </c>
      <c r="B3" s="10"/>
      <c r="C3" s="10"/>
      <c r="D3" s="11">
        <f>B3-C3</f>
        <v>800</v>
      </c>
      <c r="E3" s="10"/>
      <c r="F3" s="10"/>
      <c r="G3" s="11">
        <f>E3-F3</f>
        <v>2800</v>
      </c>
    </row>
    <row r="4" spans="1:10" x14ac:dyDescent="0.25">
      <c r="A4" s="8" t="s">
        <v>14</v>
      </c>
      <c r="B4" s="10"/>
      <c r="C4" s="10"/>
      <c r="D4" s="11">
        <f>B4-C4</f>
        <v>-4800</v>
      </c>
      <c r="E4" s="10"/>
      <c r="F4" s="10"/>
      <c r="G4" s="11">
        <f>E4-F4</f>
        <v>-4800</v>
      </c>
    </row>
    <row r="5" spans="1:10" x14ac:dyDescent="0.25">
      <c r="A5" s="8" t="s">
        <v>17</v>
      </c>
      <c r="B5" s="10"/>
      <c r="C5" s="10"/>
      <c r="D5" s="11">
        <f>B5-C5</f>
        <v>-1600</v>
      </c>
      <c r="E5" s="10"/>
      <c r="F5" s="10"/>
      <c r="G5" s="11">
        <f>E5-F5</f>
        <v>-2600</v>
      </c>
    </row>
    <row r="6" spans="1:10" x14ac:dyDescent="0.25">
      <c r="A6" s="8" t="s">
        <v>18</v>
      </c>
      <c r="B6" s="10"/>
      <c r="C6" s="10"/>
      <c r="D6" s="11">
        <f>B6-C6</f>
        <v>0</v>
      </c>
      <c r="E6" s="10"/>
      <c r="F6" s="10"/>
      <c r="G6" s="11">
        <f>E6-F6</f>
        <v>-14500</v>
      </c>
    </row>
    <row r="7" spans="1:10" x14ac:dyDescent="0.25">
      <c r="A7" s="8" t="s">
        <v>12</v>
      </c>
      <c r="B7" s="10"/>
      <c r="C7" s="10"/>
      <c r="D7" s="11">
        <f>B7-C7</f>
        <v>4000</v>
      </c>
      <c r="E7" s="10"/>
      <c r="F7" s="10"/>
      <c r="G7" s="11">
        <f>E7-F7</f>
        <v>14000</v>
      </c>
    </row>
    <row r="8" spans="1:10" x14ac:dyDescent="0.25">
      <c r="A8" s="8" t="s">
        <v>19</v>
      </c>
      <c r="B8" s="10"/>
      <c r="C8" s="10"/>
      <c r="D8" s="11">
        <f>B8-C8</f>
        <v>0</v>
      </c>
      <c r="E8" s="10"/>
      <c r="F8" s="10"/>
      <c r="G8" s="11">
        <f>E8-F8</f>
        <v>8500</v>
      </c>
    </row>
    <row r="9" spans="1:10" x14ac:dyDescent="0.25">
      <c r="A9" s="8" t="s">
        <v>16</v>
      </c>
      <c r="B9" s="10"/>
      <c r="C9" s="10"/>
      <c r="D9" s="11">
        <f>B9-C9</f>
        <v>-8000</v>
      </c>
      <c r="E9" s="10"/>
      <c r="F9" s="10"/>
      <c r="G9" s="11">
        <f>E9-F9</f>
        <v>-13000</v>
      </c>
    </row>
    <row r="10" spans="1:7" x14ac:dyDescent="0.25">
      <c r="A10" s="13" t="s">
        <v>28</v>
      </c>
      <c r="B10" s="14">
        <f>SUM(B2:B9)</f>
        <v>14400</v>
      </c>
      <c r="C10" s="14">
        <f>SUM(C2:C9)</f>
        <v>14400</v>
      </c>
      <c r="D10" s="15">
        <f>SUM(D2:D9)</f>
        <v>0</v>
      </c>
      <c r="E10" s="14">
        <f>SUM(E2:E9)</f>
        <v>58900</v>
      </c>
      <c r="F10" s="14">
        <f>SUM(F2:F9)</f>
        <v>58900</v>
      </c>
      <c r="G10" s="15">
        <f>SUM(G2:G9)</f>
        <v>0</v>
      </c>
    </row>
    <row r="11" spans="1:2" x14ac:dyDescent="0.25">
      <c r="A11" s="8" t="s">
        <v>29</v>
      </c>
      <c r="B11" s="16">
        <f>COUNTIFS(Journal!$A$2:$A$19,"&gt;="&amp;$I$2,Journal!$A$2:$A$19,"&lt;="&amp;$J$2)</f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.428571428571429" customWidth="1"/>
    <col min="2" max="7" width="15.714285714285714" customWidth="1"/>
    <col min="8" max="8" width="6" customWidth="1"/>
    <col min="9" max="10" width="12.857142857142858" customWidth="1"/>
  </cols>
  <sheetData>
    <row r="1" spans="1:10" x14ac:dyDescent="0.25">
      <c r="A1" s="6" t="s">
        <v>9</v>
      </c>
      <c r="B1" s="6" t="s">
        <v>20</v>
      </c>
      <c r="C1" s="6" t="s">
        <v>21</v>
      </c>
      <c r="D1" s="6" t="s">
        <v>22</v>
      </c>
      <c r="E1" s="6" t="s">
        <v>23</v>
      </c>
      <c r="F1" s="6" t="s">
        <v>24</v>
      </c>
      <c r="G1" s="6" t="s">
        <v>25</v>
      </c>
      <c r="I1" s="6" t="s">
        <v>26</v>
      </c>
      <c r="J1" s="6" t="s">
        <v>27</v>
      </c>
    </row>
    <row r="2" spans="1:10" x14ac:dyDescent="0.25">
      <c r="A2" s="8" t="s">
        <v>15</v>
      </c>
      <c r="B2" s="9">
        <f>SUMIFS(Journal!$C$2:$C$19,Journal!$B$2:$B$19,A2,Journal!$A$2:$A$19,"&gt;="&amp;$I$2,Journal!$A$2:$A$19,"&lt;="&amp;$J$2)</f>
        <v>9600</v>
      </c>
      <c r="C2" s="9">
        <f>SUMIFS(Journal!$D$2:$D$19,Journal!$B$2:$B$19,A2,Journal!$A$2:$A$19,"&gt;="&amp;$I$2,Journal!$A$2:$A$19,"&lt;="&amp;$J$2)</f>
        <v>0</v>
      </c>
      <c r="D2" s="11">
        <f>B2-C2</f>
        <v>9600</v>
      </c>
      <c r="E2" s="9">
        <f>SUMIFS(Journal!$C$2:$C$19,Journal!$B$2:$B$19,A2,Journal!$A$2:$A$19,"&lt;="&amp;$J$2)</f>
        <v>15600</v>
      </c>
      <c r="F2" s="9">
        <f>SUMIFS(Journal!$D$2:$D$19,Journal!$B$2:$B$19,A2,Journal!$A$2:$A$19,"&lt;="&amp;$J$2)</f>
        <v>6000</v>
      </c>
      <c r="G2" s="11">
        <f>E2-F2</f>
        <v>9600</v>
      </c>
      <c r="I2" s="12">
        <v>46054</v>
      </c>
      <c r="J2" s="12">
        <v>46081</v>
      </c>
    </row>
    <row r="3" spans="1:10" x14ac:dyDescent="0.25">
      <c r="A3" s="8" t="s">
        <v>13</v>
      </c>
      <c r="B3" s="9">
        <f>SUMIFS(Journal!$C$2:$C$19,Journal!$B$2:$B$19,A3,Journal!$A$2:$A$19,"&gt;="&amp;$I$2,Journal!$A$2:$A$19,"&lt;="&amp;$J$2)</f>
        <v>800</v>
      </c>
      <c r="C3" s="9">
        <f>SUMIFS(Journal!$D$2:$D$19,Journal!$B$2:$B$19,A3,Journal!$A$2:$A$19,"&gt;="&amp;$I$2,Journal!$A$2:$A$19,"&lt;="&amp;$J$2)</f>
        <v>0</v>
      </c>
      <c r="D3" s="11">
        <f>B3-C3</f>
        <v>800</v>
      </c>
      <c r="E3" s="9">
        <f>SUMIFS(Journal!$C$2:$C$19,Journal!$B$2:$B$19,A3,Journal!$A$2:$A$19,"&lt;="&amp;$J$2)</f>
        <v>2800</v>
      </c>
      <c r="F3" s="9">
        <f>SUMIFS(Journal!$D$2:$D$19,Journal!$B$2:$B$19,A3,Journal!$A$2:$A$19,"&lt;="&amp;$J$2)</f>
        <v>0</v>
      </c>
      <c r="G3" s="11">
        <f>E3-F3</f>
        <v>2800</v>
      </c>
    </row>
    <row r="4" spans="1:10" x14ac:dyDescent="0.25">
      <c r="A4" s="8" t="s">
        <v>14</v>
      </c>
      <c r="B4" s="9">
        <f>SUMIFS(Journal!$C$2:$C$19,Journal!$B$2:$B$19,A4,Journal!$A$2:$A$19,"&gt;="&amp;$I$2,Journal!$A$2:$A$19,"&lt;="&amp;$J$2)</f>
        <v>0</v>
      </c>
      <c r="C4" s="9">
        <f>SUMIFS(Journal!$D$2:$D$19,Journal!$B$2:$B$19,A4,Journal!$A$2:$A$19,"&gt;="&amp;$I$2,Journal!$A$2:$A$19,"&lt;="&amp;$J$2)</f>
        <v>4800</v>
      </c>
      <c r="D4" s="11">
        <f>B4-C4</f>
        <v>-4800</v>
      </c>
      <c r="E4" s="9">
        <f>SUMIFS(Journal!$C$2:$C$19,Journal!$B$2:$B$19,A4,Journal!$A$2:$A$19,"&lt;="&amp;$J$2)</f>
        <v>12000</v>
      </c>
      <c r="F4" s="9">
        <f>SUMIFS(Journal!$D$2:$D$19,Journal!$B$2:$B$19,A4,Journal!$A$2:$A$19,"&lt;="&amp;$J$2)</f>
        <v>16800</v>
      </c>
      <c r="G4" s="11">
        <f>E4-F4</f>
        <v>-4800</v>
      </c>
    </row>
    <row r="5" spans="1:10" x14ac:dyDescent="0.25">
      <c r="A5" s="8" t="s">
        <v>17</v>
      </c>
      <c r="B5" s="9">
        <f>SUMIFS(Journal!$C$2:$C$19,Journal!$B$2:$B$19,A5,Journal!$A$2:$A$19,"&gt;="&amp;$I$2,Journal!$A$2:$A$19,"&lt;="&amp;$J$2)</f>
        <v>0</v>
      </c>
      <c r="C5" s="9">
        <f>SUMIFS(Journal!$D$2:$D$19,Journal!$B$2:$B$19,A5,Journal!$A$2:$A$19,"&gt;="&amp;$I$2,Journal!$A$2:$A$19,"&lt;="&amp;$J$2)</f>
        <v>1600</v>
      </c>
      <c r="D5" s="11">
        <f>B5-C5</f>
        <v>-1600</v>
      </c>
      <c r="E5" s="9">
        <f>SUMIFS(Journal!$C$2:$C$19,Journal!$B$2:$B$19,A5,Journal!$A$2:$A$19,"&lt;="&amp;$J$2)</f>
        <v>0</v>
      </c>
      <c r="F5" s="9">
        <f>SUMIFS(Journal!$D$2:$D$19,Journal!$B$2:$B$19,A5,Journal!$A$2:$A$19,"&lt;="&amp;$J$2)</f>
        <v>2600</v>
      </c>
      <c r="G5" s="11">
        <f>E5-F5</f>
        <v>-2600</v>
      </c>
    </row>
    <row r="6" spans="1:10" x14ac:dyDescent="0.25">
      <c r="A6" s="8" t="s">
        <v>18</v>
      </c>
      <c r="B6" s="9">
        <f>SUMIFS(Journal!$C$2:$C$19,Journal!$B$2:$B$19,A6,Journal!$A$2:$A$19,"&gt;="&amp;$I$2,Journal!$A$2:$A$19,"&lt;="&amp;$J$2)</f>
        <v>0</v>
      </c>
      <c r="C6" s="9">
        <f>SUMIFS(Journal!$D$2:$D$19,Journal!$B$2:$B$19,A6,Journal!$A$2:$A$19,"&gt;="&amp;$I$2,Journal!$A$2:$A$19,"&lt;="&amp;$J$2)</f>
        <v>0</v>
      </c>
      <c r="D6" s="11">
        <f>B6-C6</f>
        <v>0</v>
      </c>
      <c r="E6" s="9">
        <f>SUMIFS(Journal!$C$2:$C$19,Journal!$B$2:$B$19,A6,Journal!$A$2:$A$19,"&lt;="&amp;$J$2)</f>
        <v>6000</v>
      </c>
      <c r="F6" s="9">
        <f>SUMIFS(Journal!$D$2:$D$19,Journal!$B$2:$B$19,A6,Journal!$A$2:$A$19,"&lt;="&amp;$J$2)</f>
        <v>20500</v>
      </c>
      <c r="G6" s="11">
        <f>E6-F6</f>
        <v>-14500</v>
      </c>
    </row>
    <row r="7" spans="1:10" x14ac:dyDescent="0.25">
      <c r="A7" s="8" t="s">
        <v>12</v>
      </c>
      <c r="B7" s="9">
        <f>SUMIFS(Journal!$C$2:$C$19,Journal!$B$2:$B$19,A7,Journal!$A$2:$A$19,"&gt;="&amp;$I$2,Journal!$A$2:$A$19,"&lt;="&amp;$J$2)</f>
        <v>4000</v>
      </c>
      <c r="C7" s="9">
        <f>SUMIFS(Journal!$D$2:$D$19,Journal!$B$2:$B$19,A7,Journal!$A$2:$A$19,"&gt;="&amp;$I$2,Journal!$A$2:$A$19,"&lt;="&amp;$J$2)</f>
        <v>0</v>
      </c>
      <c r="D7" s="11">
        <f>B7-C7</f>
        <v>4000</v>
      </c>
      <c r="E7" s="9">
        <f>SUMIFS(Journal!$C$2:$C$19,Journal!$B$2:$B$19,A7,Journal!$A$2:$A$19,"&lt;="&amp;$J$2)</f>
        <v>14000</v>
      </c>
      <c r="F7" s="9">
        <f>SUMIFS(Journal!$D$2:$D$19,Journal!$B$2:$B$19,A7,Journal!$A$2:$A$19,"&lt;="&amp;$J$2)</f>
        <v>0</v>
      </c>
      <c r="G7" s="11">
        <f>E7-F7</f>
        <v>14000</v>
      </c>
    </row>
    <row r="8" spans="1:10" x14ac:dyDescent="0.25">
      <c r="A8" s="8" t="s">
        <v>19</v>
      </c>
      <c r="B8" s="9">
        <f>SUMIFS(Journal!$C$2:$C$19,Journal!$B$2:$B$19,A8,Journal!$A$2:$A$19,"&gt;="&amp;$I$2,Journal!$A$2:$A$19,"&lt;="&amp;$J$2)</f>
        <v>0</v>
      </c>
      <c r="C8" s="9">
        <f>SUMIFS(Journal!$D$2:$D$19,Journal!$B$2:$B$19,A8,Journal!$A$2:$A$19,"&gt;="&amp;$I$2,Journal!$A$2:$A$19,"&lt;="&amp;$J$2)</f>
        <v>0</v>
      </c>
      <c r="D8" s="11">
        <f>B8-C8</f>
        <v>0</v>
      </c>
      <c r="E8" s="9">
        <f>SUMIFS(Journal!$C$2:$C$19,Journal!$B$2:$B$19,A8,Journal!$A$2:$A$19,"&lt;="&amp;$J$2)</f>
        <v>8500</v>
      </c>
      <c r="F8" s="9">
        <f>SUMIFS(Journal!$D$2:$D$19,Journal!$B$2:$B$19,A8,Journal!$A$2:$A$19,"&lt;="&amp;$J$2)</f>
        <v>0</v>
      </c>
      <c r="G8" s="11">
        <f>E8-F8</f>
        <v>8500</v>
      </c>
    </row>
    <row r="9" spans="1:10" x14ac:dyDescent="0.25">
      <c r="A9" s="8" t="s">
        <v>16</v>
      </c>
      <c r="B9" s="9">
        <f>SUMIFS(Journal!$C$2:$C$19,Journal!$B$2:$B$19,A9,Journal!$A$2:$A$19,"&gt;="&amp;$I$2,Journal!$A$2:$A$19,"&lt;="&amp;$J$2)</f>
        <v>0</v>
      </c>
      <c r="C9" s="9">
        <f>SUMIFS(Journal!$D$2:$D$19,Journal!$B$2:$B$19,A9,Journal!$A$2:$A$19,"&gt;="&amp;$I$2,Journal!$A$2:$A$19,"&lt;="&amp;$J$2)</f>
        <v>8000</v>
      </c>
      <c r="D9" s="11">
        <f>B9-C9</f>
        <v>-8000</v>
      </c>
      <c r="E9" s="9">
        <f>SUMIFS(Journal!$C$2:$C$19,Journal!$B$2:$B$19,A9,Journal!$A$2:$A$19,"&lt;="&amp;$J$2)</f>
        <v>0</v>
      </c>
      <c r="F9" s="9">
        <f>SUMIFS(Journal!$D$2:$D$19,Journal!$B$2:$B$19,A9,Journal!$A$2:$A$19,"&lt;="&amp;$J$2)</f>
        <v>13000</v>
      </c>
      <c r="G9" s="11">
        <f>E9-F9</f>
        <v>-13000</v>
      </c>
    </row>
    <row r="10" spans="1:7" x14ac:dyDescent="0.25">
      <c r="A10" s="13" t="s">
        <v>28</v>
      </c>
      <c r="B10" s="14">
        <f>SUM(B2:B9)</f>
        <v>14400</v>
      </c>
      <c r="C10" s="14">
        <f>SUM(C2:C9)</f>
        <v>14400</v>
      </c>
      <c r="D10" s="15">
        <f>SUM(D2:D9)</f>
        <v>0</v>
      </c>
      <c r="E10" s="14">
        <f>SUM(E2:E9)</f>
        <v>58900</v>
      </c>
      <c r="F10" s="14">
        <f>SUM(F2:F9)</f>
        <v>58900</v>
      </c>
      <c r="G10" s="15">
        <f>SUM(G2:G9)</f>
        <v>0</v>
      </c>
    </row>
    <row r="11" spans="1:2" x14ac:dyDescent="0.25">
      <c r="A11" s="8" t="s">
        <v>29</v>
      </c>
      <c r="B11" s="16">
        <f>COUNTIFS(Journal!$A$2:$A$19,"&gt;="&amp;$I$2,Journal!$A$2:$A$19,"&lt;="&amp;$J$2)</f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Mode d’emploi</vt:lpstr>
      <vt:lpstr>Journal</vt:lpstr>
      <vt:lpstr>Balance</vt:lpstr>
      <vt:lpstr>Balance (corrigé)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23 — SOMME.SI.ENS et NB.SI.ENS : plusieurs critères pour construire une balance</dc:title>
  <dc:subject/>
  <dc:description/>
  <cp:keywords/>
  <cp:category/>
  <cp:lastModifiedBy>Unknown</cp:lastModifiedBy>
  <dcterms:created xsi:type="dcterms:W3CDTF">2026-10-10T16:59:45Z</dcterms:created>
  <dcterms:modified xsi:type="dcterms:W3CDTF">2026-10-10T16:59:45Z</dcterms:modified>
</cp:coreProperties>
</file>