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Matrice" state="visible" r:id="rId5"/>
    <sheet sheetId="3" name="Matrice (corrigé)" state="visible" r:id="rId6"/>
    <sheet sheetId="4" name="Double critère" state="visible" r:id="rId7"/>
  </sheets>
  <calcPr calcId="171027" fullCalcOnLoad="1"/>
</workbook>
</file>

<file path=xl/sharedStrings.xml><?xml version="1.0" encoding="utf-8"?>
<sst xmlns="http://schemas.openxmlformats.org/spreadsheetml/2006/main" count="60" uniqueCount="32">
  <si>
    <t>Épisode 21 — INDEX et EQUIV : la recherche flexible, jusqu’au double critère</t>
  </si>
  <si>
    <t>Série « Excel de zéro à héros pour la comptabilité et la finance » — ExpertiseComptable.ma</t>
  </si>
  <si>
    <t>Onglet « Matrice » : croisez une ligne (mois) et une colonne (produit) avec INDEX(EQUIV; EQUIV). Complétez les quatre réponses.</t>
  </si>
  <si>
    <t>Onglet « Double critère » : cherchez le montant du couple Client + Produit en construisant une clé avec &amp;.</t>
  </si>
  <si>
    <t>Exercice : ajoutez un mois (juillet) et vérifiez que vos formules, qui pointent sur $A$2:$A$7, ne le voient pas ; étendez les plages.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</si>
  <si>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</si>
  <si>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</si>
  <si>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Mois</t>
  </si>
  <si>
    <t>Mobilier</t>
  </si>
  <si>
    <t>Fournitures</t>
  </si>
  <si>
    <t>Informatique</t>
  </si>
  <si>
    <t>Services</t>
  </si>
  <si>
    <t>Question</t>
  </si>
  <si>
    <t>Réponse</t>
  </si>
  <si>
    <t>Janvier</t>
  </si>
  <si>
    <t>CA de Mars en Informatique</t>
  </si>
  <si>
    <t>Février</t>
  </si>
  <si>
    <t>CA de Juin en Mobilier</t>
  </si>
  <si>
    <t>Mars</t>
  </si>
  <si>
    <t>Meilleur mois en Services</t>
  </si>
  <si>
    <t>Avril</t>
  </si>
  <si>
    <t>Mois du plus bas en Mobilier</t>
  </si>
  <si>
    <t>Mai</t>
  </si>
  <si>
    <t>Juin</t>
  </si>
  <si>
    <t>Client</t>
  </si>
  <si>
    <t>Produit</t>
  </si>
  <si>
    <t>Montant</t>
  </si>
  <si>
    <t>Clé (client|produit)</t>
  </si>
  <si>
    <t>Montant trouvé</t>
  </si>
  <si>
    <t>Maroc Équipements</t>
  </si>
  <si>
    <t>Sud Négoce</t>
  </si>
  <si>
    <t>Atlas Export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</si>
</sst>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3" borderId="1" xfId="0" applyNumberForma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4.285714285714286" customWidth="1"/>
    <col min="4" max="4" width="15.714285714285714" customWidth="1"/>
    <col min="5" max="5" width="14.285714285714286" customWidth="1"/>
    <col min="6" max="6" width="6" customWidth="1"/>
    <col min="7" max="7" width="35.714285714285715" customWidth="1"/>
    <col min="8" max="8" width="15.714285714285714" customWidth="1"/>
  </cols>
  <sheetData>
    <row r="1" spans="1:8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G1" s="6" t="s">
        <v>12</v>
      </c>
      <c r="H1" s="6" t="s">
        <v>13</v>
      </c>
    </row>
    <row r="2" spans="1:8" x14ac:dyDescent="0.25">
      <c r="A2" s="7" t="s">
        <v>14</v>
      </c>
      <c r="B2" s="8">
        <v>185000</v>
      </c>
      <c r="C2" s="8">
        <v>92500</v>
      </c>
      <c r="D2" s="8">
        <v>140000</v>
      </c>
      <c r="E2" s="8">
        <v>60000</v>
      </c>
      <c r="G2" s="7" t="s">
        <v>15</v>
      </c>
      <c r="H2" s="9"/>
    </row>
    <row r="3" spans="1:8" x14ac:dyDescent="0.25">
      <c r="A3" s="7" t="s">
        <v>16</v>
      </c>
      <c r="B3" s="8">
        <v>172400</v>
      </c>
      <c r="C3" s="8">
        <v>88200</v>
      </c>
      <c r="D3" s="8">
        <v>98600</v>
      </c>
      <c r="E3" s="8">
        <v>55000</v>
      </c>
      <c r="G3" s="7" t="s">
        <v>17</v>
      </c>
      <c r="H3" s="9"/>
    </row>
    <row r="4" spans="1:8" x14ac:dyDescent="0.25">
      <c r="A4" s="7" t="s">
        <v>18</v>
      </c>
      <c r="B4" s="8">
        <v>201300</v>
      </c>
      <c r="C4" s="8">
        <v>97800</v>
      </c>
      <c r="D4" s="8">
        <v>150700</v>
      </c>
      <c r="E4" s="8">
        <v>62000</v>
      </c>
      <c r="G4" s="7" t="s">
        <v>19</v>
      </c>
      <c r="H4" s="10"/>
    </row>
    <row r="5" spans="1:8" x14ac:dyDescent="0.25">
      <c r="A5" s="7" t="s">
        <v>20</v>
      </c>
      <c r="B5" s="8">
        <v>168900</v>
      </c>
      <c r="C5" s="8">
        <v>90100</v>
      </c>
      <c r="D5" s="8">
        <v>120000</v>
      </c>
      <c r="E5" s="8">
        <v>58500</v>
      </c>
      <c r="G5" s="7" t="s">
        <v>21</v>
      </c>
      <c r="H5" s="10"/>
    </row>
    <row r="6" spans="1:8" x14ac:dyDescent="0.25">
      <c r="A6" s="7" t="s">
        <v>22</v>
      </c>
      <c r="B6" s="8">
        <v>210500</v>
      </c>
      <c r="C6" s="8">
        <v>101300</v>
      </c>
      <c r="D6" s="8">
        <v>165400</v>
      </c>
      <c r="E6" s="8">
        <v>64000</v>
      </c>
    </row>
    <row r="7" spans="1:8" x14ac:dyDescent="0.25">
      <c r="A7" s="7" t="s">
        <v>23</v>
      </c>
      <c r="B7" s="8">
        <v>158700</v>
      </c>
      <c r="C7" s="8">
        <v>84600</v>
      </c>
      <c r="D7" s="8">
        <v>99800</v>
      </c>
      <c r="E7" s="8">
        <v>61800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4.285714285714286" customWidth="1"/>
    <col min="4" max="4" width="15.714285714285714" customWidth="1"/>
    <col min="5" max="5" width="14.285714285714286" customWidth="1"/>
    <col min="6" max="6" width="6" customWidth="1"/>
    <col min="7" max="7" width="35.714285714285715" customWidth="1"/>
    <col min="8" max="8" width="15.714285714285714" customWidth="1"/>
  </cols>
  <sheetData>
    <row r="1" spans="1:8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G1" s="6" t="s">
        <v>12</v>
      </c>
      <c r="H1" s="6" t="s">
        <v>13</v>
      </c>
    </row>
    <row r="2" spans="1:8" x14ac:dyDescent="0.25">
      <c r="A2" s="7" t="s">
        <v>14</v>
      </c>
      <c r="B2" s="8">
        <v>185000</v>
      </c>
      <c r="C2" s="8">
        <v>92500</v>
      </c>
      <c r="D2" s="8">
        <v>140000</v>
      </c>
      <c r="E2" s="8">
        <v>60000</v>
      </c>
      <c r="G2" s="7" t="s">
        <v>15</v>
      </c>
      <c r="H2" s="8">
        <f>INDEX($B$2:$E$7,MATCH("Mars",$A$2:$A$7,0),MATCH("Informatique",$B$1:$E$1,0))</f>
        <v>150700</v>
      </c>
    </row>
    <row r="3" spans="1:8" x14ac:dyDescent="0.25">
      <c r="A3" s="7" t="s">
        <v>16</v>
      </c>
      <c r="B3" s="8">
        <v>172400</v>
      </c>
      <c r="C3" s="8">
        <v>88200</v>
      </c>
      <c r="D3" s="8">
        <v>98600</v>
      </c>
      <c r="E3" s="8">
        <v>55000</v>
      </c>
      <c r="G3" s="7" t="s">
        <v>17</v>
      </c>
      <c r="H3" s="8">
        <f>INDEX($B$2:$E$7,MATCH("Juin",$A$2:$A$7,0),MATCH("Mobilier",$B$1:$E$1,0))</f>
        <v>158700</v>
      </c>
    </row>
    <row r="4" spans="1:8" x14ac:dyDescent="0.25">
      <c r="A4" s="7" t="s">
        <v>18</v>
      </c>
      <c r="B4" s="8">
        <v>201300</v>
      </c>
      <c r="C4" s="8">
        <v>97800</v>
      </c>
      <c r="D4" s="8">
        <v>150700</v>
      </c>
      <c r="E4" s="8">
        <v>62000</v>
      </c>
      <c r="G4" s="7" t="s">
        <v>19</v>
      </c>
      <c r="H4" s="7" t="str">
        <f>INDEX($A$2:$A$7,MATCH(MAX($E$2:$E$7),$E$2:$E$7,0))</f>
        <v>Mai</v>
      </c>
    </row>
    <row r="5" spans="1:8" x14ac:dyDescent="0.25">
      <c r="A5" s="7" t="s">
        <v>20</v>
      </c>
      <c r="B5" s="8">
        <v>168900</v>
      </c>
      <c r="C5" s="8">
        <v>90100</v>
      </c>
      <c r="D5" s="8">
        <v>120000</v>
      </c>
      <c r="E5" s="8">
        <v>58500</v>
      </c>
      <c r="G5" s="7" t="s">
        <v>21</v>
      </c>
      <c r="H5" s="7" t="str">
        <f>INDEX($A$2:$A$7,MATCH(MIN($B$2:$B$7),$B$2:$B$7,0))</f>
        <v>Juin</v>
      </c>
    </row>
    <row r="6" spans="1:8" x14ac:dyDescent="0.25">
      <c r="A6" s="7" t="s">
        <v>22</v>
      </c>
      <c r="B6" s="8">
        <v>210500</v>
      </c>
      <c r="C6" s="8">
        <v>101300</v>
      </c>
      <c r="D6" s="8">
        <v>165400</v>
      </c>
      <c r="E6" s="8">
        <v>64000</v>
      </c>
    </row>
    <row r="7" spans="1:8" x14ac:dyDescent="0.25">
      <c r="A7" s="7" t="s">
        <v>23</v>
      </c>
      <c r="B7" s="8">
        <v>158700</v>
      </c>
      <c r="C7" s="8">
        <v>84600</v>
      </c>
      <c r="D7" s="8">
        <v>99800</v>
      </c>
      <c r="E7" s="8">
        <v>61800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.857142857142858" customWidth="1"/>
    <col min="2" max="2" width="15.714285714285714" customWidth="1"/>
    <col min="3" max="3" width="14.285714285714286" customWidth="1"/>
    <col min="4" max="4" width="35.714285714285715" customWidth="1"/>
    <col min="5" max="5" width="6" customWidth="1"/>
    <col min="6" max="6" width="22.857142857142858" customWidth="1"/>
    <col min="7" max="7" width="15.714285714285714" customWidth="1"/>
    <col min="8" max="8" width="17.142857142857142" customWidth="1"/>
  </cols>
  <sheetData>
    <row r="1" spans="1:8" x14ac:dyDescent="0.25">
      <c r="A1" s="6" t="s">
        <v>24</v>
      </c>
      <c r="B1" s="6" t="s">
        <v>25</v>
      </c>
      <c r="C1" s="6" t="s">
        <v>26</v>
      </c>
      <c r="D1" s="6" t="s">
        <v>27</v>
      </c>
      <c r="F1" s="6" t="s">
        <v>24</v>
      </c>
      <c r="G1" s="6" t="s">
        <v>25</v>
      </c>
      <c r="H1" s="6" t="s">
        <v>28</v>
      </c>
    </row>
    <row r="2" spans="1:8" x14ac:dyDescent="0.25">
      <c r="A2" s="7" t="s">
        <v>29</v>
      </c>
      <c r="B2" s="7" t="s">
        <v>8</v>
      </c>
      <c r="C2" s="8">
        <v>6000</v>
      </c>
      <c r="D2" s="7" t="str">
        <f>A2&amp;"|"&amp;B2</f>
        <v>Maroc Équipements|Mobilier</v>
      </c>
      <c r="F2" s="7" t="s">
        <v>29</v>
      </c>
      <c r="G2" s="7" t="s">
        <v>10</v>
      </c>
      <c r="H2" s="8">
        <f>INDEX($C$2:$C$6,MATCH(F2&amp;"|"&amp;G2,$D$2:$D$6,0))</f>
        <v>14400</v>
      </c>
    </row>
    <row r="3" spans="1:8" x14ac:dyDescent="0.25">
      <c r="A3" s="7" t="s">
        <v>30</v>
      </c>
      <c r="B3" s="7" t="s">
        <v>10</v>
      </c>
      <c r="C3" s="8">
        <v>9600</v>
      </c>
      <c r="D3" s="7" t="str">
        <f>A3&amp;"|"&amp;B3</f>
        <v>Sud Négoce|Informatique</v>
      </c>
    </row>
    <row r="4" spans="1:8" x14ac:dyDescent="0.25">
      <c r="A4" s="7" t="s">
        <v>29</v>
      </c>
      <c r="B4" s="7" t="s">
        <v>10</v>
      </c>
      <c r="C4" s="8">
        <v>14400</v>
      </c>
      <c r="D4" s="7" t="str">
        <f>A4&amp;"|"&amp;B4</f>
        <v>Maroc Équipements|Informatique</v>
      </c>
    </row>
    <row r="5" spans="1:8" x14ac:dyDescent="0.25">
      <c r="A5" s="7" t="s">
        <v>31</v>
      </c>
      <c r="B5" s="7" t="s">
        <v>8</v>
      </c>
      <c r="C5" s="8">
        <v>3300</v>
      </c>
      <c r="D5" s="7" t="str">
        <f>A5&amp;"|"&amp;B5</f>
        <v>Atlas Export|Mobilier</v>
      </c>
    </row>
    <row r="6" spans="1:8" x14ac:dyDescent="0.25">
      <c r="A6" s="7" t="s">
        <v>29</v>
      </c>
      <c r="B6" s="7" t="s">
        <v>8</v>
      </c>
      <c r="C6" s="8">
        <v>7800</v>
      </c>
      <c r="D6" s="7" t="str">
        <f>A6&amp;"|"&amp;B6</f>
        <v>Maroc Équipements|Mobilier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Matrice</vt:lpstr>
      <vt:lpstr>Matrice (corrigé)</vt:lpstr>
      <vt:lpstr>Double critère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21 — INDEX et EQUIV : la recherche flexible, jusqu’au double critère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