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ode d’emploi" state="visible" r:id="rId4"/>
    <sheet sheetId="2" name="Plan" state="visible" r:id="rId5"/>
    <sheet sheetId="3" name="Balance" state="visible" r:id="rId6"/>
    <sheet sheetId="4" name="Balance (corrigé)" state="visible" r:id="rId7"/>
    <sheet sheetId="5" name="Types" state="visible" r:id="rId8"/>
    <sheet sheetId="6" name="Tranches" state="visible" r:id="rId9"/>
  </sheets>
  <calcPr calcId="171027" fullCalcOnLoad="1"/>
</workbook>
</file>

<file path=xl/sharedStrings.xml><?xml version="1.0" encoding="utf-8"?>
<sst xmlns="http://schemas.openxmlformats.org/spreadsheetml/2006/main" count="56" uniqueCount="40">
  <si>
    <t>Épisode 19 — RECHERCHEV : comment elle fonctionne et pourquoi elle trompe</t>
  </si>
  <si>
    <t>Série « Excel de zéro à héros pour la comptabilité et la finance » — ExpertiseComptable.ma</t>
  </si>
  <si>
    <t>Onglet « Plan » : le plan comptable (clé en colonne A, intitulé en B). Onglet « Balance » : complétez la colonne B avec RECHERCHEV(A2;Plan!$A$2:$B$9;2;FAUX).</t>
  </si>
  <si>
    <t>Le compte 6199 n’existe pas dans le plan : repérez le #N/A et décidez quoi faire (épisode 14).</t>
  </si>
  <si>
    <t>Onglet « Types » : une clé numérique contre une clé texte renvoie #N/A. Corrigez avec A2&amp;"" ou en convertissant.</t>
  </si>
  <si>
    <t>Onglet « Tranches » : la recherche approchée (VRAI) classe un retard dans sa tranche ; la table doit être triée par ordre croissant.</t>
  </si>
  <si>
    <t>Cellules jaunes : à compléter. Cellules grises : en-têtes. Les onglets « (corrigé) » contiennent la solution : essayez d’abord sans y regarder.</t>
  </si>
  <si>
    <t>Données fictives, fournies à titre pédagogique. Les formules sont écrites pour Excel en français (Microsoft 365 ou Excel 2021) ; si une fonction manque dans votre version, l’épisode indique l’équivalent.</t>
  </si>
  <si>
    <t>Compte</t>
  </si>
  <si>
    <t>Intitulé</t>
  </si>
  <si>
    <t>3421</t>
  </si>
  <si>
    <t>Clients</t>
  </si>
  <si>
    <t>3455</t>
  </si>
  <si>
    <t>État - TVA récupérable</t>
  </si>
  <si>
    <t>4411</t>
  </si>
  <si>
    <t>Fournisseurs</t>
  </si>
  <si>
    <t>4455</t>
  </si>
  <si>
    <t>État - TVA facturée</t>
  </si>
  <si>
    <t>5141</t>
  </si>
  <si>
    <t>Banques</t>
  </si>
  <si>
    <t>6111</t>
  </si>
  <si>
    <t>Achats de marchandises</t>
  </si>
  <si>
    <t>6131</t>
  </si>
  <si>
    <t>Locations et charges locatives</t>
  </si>
  <si>
    <t>7111</t>
  </si>
  <si>
    <t>Ventes de marchandises</t>
  </si>
  <si>
    <t>Intitulé (RECHERCHEV)</t>
  </si>
  <si>
    <t>Solde</t>
  </si>
  <si>
    <t>6199</t>
  </si>
  <si>
    <t>Clé saisie</t>
  </si>
  <si>
    <t>Résultat</t>
  </si>
  <si>
    <t>Clé convertie</t>
  </si>
  <si>
    <t>Retard constaté</t>
  </si>
  <si>
    <t>Tranche trouvée (VRAI)</t>
  </si>
  <si>
    <t>Retard (j)</t>
  </si>
  <si>
    <t>Tranche</t>
  </si>
  <si>
    <t>0-30 j</t>
  </si>
  <si>
    <t>31-60 j</t>
  </si>
  <si>
    <t>61-90 j</t>
  </si>
  <si>
    <t>&gt; 90 j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</si>
</sst>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0;[Red](#,##0.00)"/>
  </numFmts>
  <fonts count="4" x14ac:knownFonts="1">
    <font>
      <color theme="1"/>
      <family val="2"/>
      <scheme val="minor"/>
      <sz val="11"/>
      <name val="Calibri"/>
    </font>
    <font>
      <b/>
      <color rgb="FF217346"/>
      <sz val="16"/>
    </font>
    <font>
      <i/>
      <color rgb="FF595959"/>
    </font>
    <font>
      <b/>
    </font>
  </fonts>
  <fills count="4">
    <fill>
      <patternFill patternType="none"/>
    </fill>
    <fill>
      <patternFill patternType="gray125"/>
    </fill>
    <fill>
      <patternFill patternType="solid">
        <fgColor rgb="FFE9ECEF"/>
      </patternFill>
    </fill>
    <fill>
      <patternFill patternType="solid">
        <fgColor rgb="FFFFF2CC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0" borderId="0" xfId="0" applyFont="1"/>
    <xf numFmtId="0" fontId="2" fillId="0" borderId="0" xfId="0" applyFont="1"/>
    <xf numFmtId="0" fontId="0" fillId="0" borderId="0" xfId="0" applyAlignment="1">
      <alignment vertical="top" wrapText="1"/>
    </xf>
    <xf numFmtId="0" fontId="3" fillId="0" borderId="0" xfId="0" applyFont="1" applyAlignment="1">
      <alignment wrapText="1"/>
    </xf>
    <xf numFmtId="0" fontId="2" fillId="0" borderId="0" xfId="0" applyFont="1" applyAlignment="1">
      <alignment wrapText="1"/>
    </xf>
    <xf numFmtId="49" fontId="3" fillId="2" borderId="1" xfId="0" applyNumberFormat="1" applyFont="1" applyFill="1" applyBorder="1" applyAlignment="1">
      <alignment horizontal="center"/>
    </xf>
    <xf numFmtId="0" fontId="0" fillId="0" borderId="1" xfId="0" applyBorder="1"/>
    <xf numFmtId="0" fontId="0" fillId="3" borderId="1" xfId="0" applyFill="1" applyBorder="1"/>
    <xf numFmtId="164" fontId="0" fillId="0" borderId="1" xfId="0" applyNumberForma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0"/>
  <sheetViews>
    <sheetView workbookViewId="0" showGridLines="0"/>
  </sheetViews>
  <sheetFormatPr defaultRowHeight="15" outlineLevelRow="0" outlineLevelCol="0" x14ac:dyDescent="55"/>
  <cols>
    <col min="1" max="1" width="112" customWidth="1"/>
  </cols>
  <sheetData>
    <row r="1" spans="1:1" x14ac:dyDescent="0.25">
      <c r="A1" s="1" t="s">
        <v>0</v>
      </c>
    </row>
    <row r="2" spans="1:1" x14ac:dyDescent="0.25">
      <c r="A2" s="2" t="s">
        <v>1</v>
      </c>
    </row>
    <row r="4" spans="1:1" x14ac:dyDescent="0.25">
      <c r="A4" s="3" t="s">
        <v>2</v>
      </c>
    </row>
    <row r="5" spans="1:1" x14ac:dyDescent="0.25">
      <c r="A5" s="3" t="s">
        <v>3</v>
      </c>
    </row>
    <row r="6" spans="1:1" x14ac:dyDescent="0.25">
      <c r="A6" s="3" t="s">
        <v>4</v>
      </c>
    </row>
    <row r="7" spans="1:1" x14ac:dyDescent="0.25">
      <c r="A7" s="3" t="s">
        <v>5</v>
      </c>
    </row>
    <row r="9" spans="1:1" x14ac:dyDescent="0.25">
      <c r="A9" s="4" t="s">
        <v>6</v>
      </c>
    </row>
    <row r="10" spans="1:1" x14ac:dyDescent="0.25">
      <c r="A10" s="5" t="s">
        <v>7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9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2.857142857142858" customWidth="1"/>
    <col min="2" max="2" width="38.57142857142857" customWidth="1"/>
  </cols>
  <sheetData>
    <row r="1" spans="1:2" x14ac:dyDescent="0.25">
      <c r="A1" s="6" t="s">
        <v>8</v>
      </c>
      <c r="B1" s="6" t="s">
        <v>9</v>
      </c>
    </row>
    <row r="2" spans="1:2" x14ac:dyDescent="0.25">
      <c r="A2" s="7" t="s">
        <v>10</v>
      </c>
      <c r="B2" s="7" t="s">
        <v>11</v>
      </c>
    </row>
    <row r="3" spans="1:2" x14ac:dyDescent="0.25">
      <c r="A3" s="7" t="s">
        <v>12</v>
      </c>
      <c r="B3" s="7" t="s">
        <v>13</v>
      </c>
    </row>
    <row r="4" spans="1:2" x14ac:dyDescent="0.25">
      <c r="A4" s="7" t="s">
        <v>14</v>
      </c>
      <c r="B4" s="7" t="s">
        <v>15</v>
      </c>
    </row>
    <row r="5" spans="1:2" x14ac:dyDescent="0.25">
      <c r="A5" s="7" t="s">
        <v>16</v>
      </c>
      <c r="B5" s="7" t="s">
        <v>17</v>
      </c>
    </row>
    <row r="6" spans="1:2" x14ac:dyDescent="0.25">
      <c r="A6" s="7" t="s">
        <v>18</v>
      </c>
      <c r="B6" s="7" t="s">
        <v>19</v>
      </c>
    </row>
    <row r="7" spans="1:2" x14ac:dyDescent="0.25">
      <c r="A7" s="7" t="s">
        <v>20</v>
      </c>
      <c r="B7" s="7" t="s">
        <v>21</v>
      </c>
    </row>
    <row r="8" spans="1:2" x14ac:dyDescent="0.25">
      <c r="A8" s="7" t="s">
        <v>22</v>
      </c>
      <c r="B8" s="7" t="s">
        <v>23</v>
      </c>
    </row>
    <row r="9" spans="1:2" x14ac:dyDescent="0.25">
      <c r="A9" s="7" t="s">
        <v>24</v>
      </c>
      <c r="B9" s="7" t="s">
        <v>25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2.857142857142858" customWidth="1"/>
    <col min="2" max="2" width="37.142857142857146" customWidth="1"/>
    <col min="3" max="3" width="18.571428571428573" customWidth="1"/>
  </cols>
  <sheetData>
    <row r="1" spans="1:3" x14ac:dyDescent="0.25">
      <c r="A1" s="6" t="s">
        <v>8</v>
      </c>
      <c r="B1" s="6" t="s">
        <v>26</v>
      </c>
      <c r="C1" s="6" t="s">
        <v>27</v>
      </c>
    </row>
    <row r="2" spans="1:3" x14ac:dyDescent="0.25">
      <c r="A2" s="7" t="s">
        <v>20</v>
      </c>
      <c r="B2" s="8"/>
      <c r="C2" s="9">
        <v>1254300</v>
      </c>
    </row>
    <row r="3" spans="1:3" x14ac:dyDescent="0.25">
      <c r="A3" s="7" t="s">
        <v>24</v>
      </c>
      <c r="B3" s="8"/>
      <c r="C3" s="9">
        <v>-1876250.4</v>
      </c>
    </row>
    <row r="4" spans="1:3" x14ac:dyDescent="0.25">
      <c r="A4" s="7" t="s">
        <v>10</v>
      </c>
      <c r="B4" s="8"/>
      <c r="C4" s="9">
        <v>485600.5</v>
      </c>
    </row>
    <row r="5" spans="1:3" x14ac:dyDescent="0.25">
      <c r="A5" s="7" t="s">
        <v>14</v>
      </c>
      <c r="B5" s="8"/>
      <c r="C5" s="9">
        <v>-312450.25</v>
      </c>
    </row>
    <row r="6" spans="1:3" x14ac:dyDescent="0.25">
      <c r="A6" s="7" t="s">
        <v>18</v>
      </c>
      <c r="B6" s="8"/>
      <c r="C6" s="9">
        <v>128934.8</v>
      </c>
    </row>
    <row r="7" spans="1:3" x14ac:dyDescent="0.25">
      <c r="A7" s="7" t="s">
        <v>28</v>
      </c>
      <c r="B7" s="8"/>
      <c r="C7" s="9">
        <v>2500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2.857142857142858" customWidth="1"/>
    <col min="2" max="2" width="37.142857142857146" customWidth="1"/>
    <col min="3" max="3" width="18.571428571428573" customWidth="1"/>
  </cols>
  <sheetData>
    <row r="1" spans="1:3" x14ac:dyDescent="0.25">
      <c r="A1" s="6" t="s">
        <v>8</v>
      </c>
      <c r="B1" s="6" t="s">
        <v>26</v>
      </c>
      <c r="C1" s="6" t="s">
        <v>27</v>
      </c>
    </row>
    <row r="2" spans="1:3" x14ac:dyDescent="0.25">
      <c r="A2" s="7" t="s">
        <v>20</v>
      </c>
      <c r="B2" s="7" t="str">
        <f>VLOOKUP(A2,Plan!$A$2:$B$9,2,FALSE)</f>
        <v>Achats de marchandises</v>
      </c>
      <c r="C2" s="9">
        <v>1254300</v>
      </c>
    </row>
    <row r="3" spans="1:3" x14ac:dyDescent="0.25">
      <c r="A3" s="7" t="s">
        <v>24</v>
      </c>
      <c r="B3" s="7" t="str">
        <f>VLOOKUP(A3,Plan!$A$2:$B$9,2,FALSE)</f>
        <v>Ventes de marchandises</v>
      </c>
      <c r="C3" s="9">
        <v>-1876250.4</v>
      </c>
    </row>
    <row r="4" spans="1:3" x14ac:dyDescent="0.25">
      <c r="A4" s="7" t="s">
        <v>10</v>
      </c>
      <c r="B4" s="7" t="str">
        <f>VLOOKUP(A4,Plan!$A$2:$B$9,2,FALSE)</f>
        <v>Clients</v>
      </c>
      <c r="C4" s="9">
        <v>485600.5</v>
      </c>
    </row>
    <row r="5" spans="1:3" x14ac:dyDescent="0.25">
      <c r="A5" s="7" t="s">
        <v>14</v>
      </c>
      <c r="B5" s="7" t="str">
        <f>VLOOKUP(A5,Plan!$A$2:$B$9,2,FALSE)</f>
        <v>Fournisseurs</v>
      </c>
      <c r="C5" s="9">
        <v>-312450.25</v>
      </c>
    </row>
    <row r="6" spans="1:3" x14ac:dyDescent="0.25">
      <c r="A6" s="7" t="s">
        <v>18</v>
      </c>
      <c r="B6" s="7" t="str">
        <f>VLOOKUP(A6,Plan!$A$2:$B$9,2,FALSE)</f>
        <v>Banques</v>
      </c>
      <c r="C6" s="9">
        <v>128934.8</v>
      </c>
    </row>
    <row r="7" spans="1:3" x14ac:dyDescent="0.25">
      <c r="A7" s="7" t="s">
        <v>28</v>
      </c>
      <c r="B7" s="7">
        <f>VLOOKUP(A7,Plan!$A$2:$B$9,2,FALSE)</f>
      </c>
      <c r="C7" s="9">
        <v>2500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21.428571428571427" customWidth="1"/>
    <col min="2" max="2" width="28.571428571428573" customWidth="1"/>
    <col min="3" max="3" width="6" customWidth="1"/>
    <col min="4" max="4" width="21.428571428571427" customWidth="1"/>
    <col min="5" max="5" width="28.571428571428573" customWidth="1"/>
  </cols>
  <sheetData>
    <row r="1" spans="1:5" x14ac:dyDescent="0.25">
      <c r="A1" s="6" t="s">
        <v>29</v>
      </c>
      <c r="B1" s="6" t="s">
        <v>30</v>
      </c>
      <c r="D1" s="6" t="s">
        <v>31</v>
      </c>
      <c r="E1" s="6" t="s">
        <v>30</v>
      </c>
    </row>
    <row r="2" spans="1:5" x14ac:dyDescent="0.25">
      <c r="A2" s="7">
        <v>5141</v>
      </c>
      <c r="B2" s="7">
        <f>VLOOKUP(A2,Plan!$A$2:$B$9,2,FALSE)</f>
      </c>
      <c r="D2" s="7" t="str">
        <f>A2&amp;""</f>
        <v>5141</v>
      </c>
      <c r="E2" s="7" t="str">
        <f>VLOOKUP(D2,Plan!$A$2:$B$9,2,FALSE)</f>
        <v>Banques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6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8.571428571428573" customWidth="1"/>
    <col min="2" max="2" width="27.142857142857142" customWidth="1"/>
    <col min="3" max="3" width="6" customWidth="1"/>
    <col min="4" max="4" width="14.285714285714286" customWidth="1"/>
    <col min="5" max="5" width="15.714285714285714" customWidth="1"/>
  </cols>
  <sheetData>
    <row r="1" spans="1:5" x14ac:dyDescent="0.25">
      <c r="A1" s="6" t="s">
        <v>32</v>
      </c>
      <c r="B1" s="6" t="s">
        <v>33</v>
      </c>
      <c r="D1" s="6" t="s">
        <v>34</v>
      </c>
      <c r="E1" s="6" t="s">
        <v>35</v>
      </c>
    </row>
    <row r="2" spans="1:5" x14ac:dyDescent="0.25">
      <c r="A2" s="7">
        <v>12</v>
      </c>
      <c r="B2" s="7" t="str">
        <f>VLOOKUP(A2,$D$2:$E$5,2,TRUE)</f>
        <v>0-30 j</v>
      </c>
      <c r="D2" s="7">
        <v>0</v>
      </c>
      <c r="E2" s="7" t="s">
        <v>36</v>
      </c>
    </row>
    <row r="3" spans="1:5" x14ac:dyDescent="0.25">
      <c r="A3" s="7">
        <v>45</v>
      </c>
      <c r="B3" s="7" t="str">
        <f>VLOOKUP(A3,$D$2:$E$5,2,TRUE)</f>
        <v>31-60 j</v>
      </c>
      <c r="D3" s="7">
        <v>31</v>
      </c>
      <c r="E3" s="7" t="s">
        <v>37</v>
      </c>
    </row>
    <row r="4" spans="1:5" x14ac:dyDescent="0.25">
      <c r="A4" s="7">
        <v>75</v>
      </c>
      <c r="B4" s="7" t="str">
        <f>VLOOKUP(A4,$D$2:$E$5,2,TRUE)</f>
        <v>61-90 j</v>
      </c>
      <c r="D4" s="7">
        <v>61</v>
      </c>
      <c r="E4" s="7" t="s">
        <v>38</v>
      </c>
    </row>
    <row r="5" spans="1:5" x14ac:dyDescent="0.25">
      <c r="A5" s="7">
        <v>130</v>
      </c>
      <c r="B5" s="7" t="str">
        <f>VLOOKUP(A5,$D$2:$E$5,2,TRUE)</f>
        <v>&gt; 90 j</v>
      </c>
      <c r="D5" s="7">
        <v>91</v>
      </c>
      <c r="E5" s="7" t="s">
        <v>39</v>
      </c>
    </row>
    <row r="6" spans="1:5" x14ac:dyDescent="0.25">
      <c r="A6" s="7">
        <v>-5</v>
      </c>
      <c r="B6" s="7">
        <f>VLOOKUP(A6,$D$2:$E$5,2,TRUE)</f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Mode d’emploi</vt:lpstr>
      <vt:lpstr>Plan</vt:lpstr>
      <vt:lpstr>Balance</vt:lpstr>
      <vt:lpstr>Balance (corrigé)</vt:lpstr>
      <vt:lpstr>Types</vt:lpstr>
      <vt:lpstr>Tranches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ExpertiseComptable.ma</dc:creator>
  <dc:title>Épisode 19 — RECHERCHEV : comment elle fonctionne et pourquoi elle trompe</dc:title>
  <dc:subject/>
  <dc:description/>
  <cp:keywords/>
  <cp:category/>
  <cp:lastModifiedBy>Unknown</cp:lastModifiedBy>
  <dcterms:created xsi:type="dcterms:W3CDTF">2026-10-10T16:59:45Z</dcterms:created>
  <dcterms:modified xsi:type="dcterms:W3CDTF">2026-10-10T16:59:45Z</dcterms:modified>
</cp:coreProperties>
</file>