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Échéances" state="visible" r:id="rId5"/>
    <sheet sheetId="3" name="Échéances (corrigé)" state="visible" r:id="rId6"/>
  </sheets>
  <calcPr calcId="171027" fullCalcOnLoad="1"/>
</workbook>
</file>

<file path=xl/sharedStrings.xml><?xml version="1.0" encoding="utf-8"?>
<sst xmlns="http://schemas.openxmlformats.org/spreadsheetml/2006/main" count="35" uniqueCount="21">
  <si>
    <t>Épisode 17 — Dates et échéances : fin de mois, délais et jours ouvrés</t>
  </si>
  <si>
    <t>Série « Excel de zéro à héros pour la comptabilité et la finance » — ExpertiseComptable.ma</t>
  </si>
  <si>
    <t>Onglet « Échéances » : la date de situation est saisie en J2 (15/03/2026) pour que les résultats soient reproductibles ; en pratique, utilisez =AUJOURDHUI().</t>
  </si>
  <si>
    <t>Complétez : échéance (date + délai), échéance « fin de mois + délai », jour (ouvré ou week-end), prochain jour ouvré et retard en jours.</t>
  </si>
  <si>
    <t>Attention : les jours fériés marocains ne sont pas connus d’Excel ; pour les exclure, ajoutez une plage de jours fériés en 3e argument de SERIE.JOUR.OUVRE.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</si>
  <si>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</si>
  <si>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</si>
  <si>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Facture</t>
  </si>
  <si>
    <t>Date facture</t>
  </si>
  <si>
    <t>Délai (j)</t>
  </si>
  <si>
    <t>Échéance</t>
  </si>
  <si>
    <t>Fin de mois + délai</t>
  </si>
  <si>
    <t>Jour</t>
  </si>
  <si>
    <t>Prochain jour ouvré</t>
  </si>
  <si>
    <t>Retard au (H1)</t>
  </si>
  <si>
    <t>Date de situation</t>
  </si>
  <si>
    <t>FA-0101</t>
  </si>
  <si>
    <t>FA-0102</t>
  </si>
  <si>
    <t>FA-0103</t>
  </si>
  <si>
    <t>FV-0001</t>
  </si>
  <si>
    <t>FV-0002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</si>
</sst>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 &quot;j&quot;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0" fillId="3" borderId="1" xfId="0" applyNumberFormat="1" applyFill="1" applyBorder="1"/>
    <xf numFmtId="0" fontId="0" fillId="3" borderId="1" xfId="0" applyFill="1" applyBorder="1"/>
    <xf numFmtId="165" fontId="0" fillId="3" borderId="1" xfId="0" applyNumberFormat="1" applyFill="1" applyBorder="1"/>
    <xf numFmtId="0" fontId="0" fillId="0" borderId="1" xfId="0" applyBorder="1" applyAlignment="1">
      <alignment horizontal="center"/>
    </xf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" width="12.857142857142858" customWidth="1"/>
    <col min="2" max="2" width="15.714285714285714" customWidth="1"/>
    <col min="3" max="3" width="11.428571428571429" customWidth="1"/>
    <col min="4" max="4" width="15.714285714285714" customWidth="1"/>
    <col min="5" max="5" width="21.428571428571427" customWidth="1"/>
    <col min="6" max="6" width="12.857142857142858" customWidth="1"/>
    <col min="7" max="7" width="21.428571428571427" customWidth="1"/>
    <col min="8" max="8" width="18.571428571428573" customWidth="1"/>
    <col min="9" max="9" width="6" customWidth="1"/>
    <col min="10" max="10" width="20" customWidth="1"/>
  </cols>
  <sheetData>
    <row r="1" spans="1:10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J1" s="6" t="s">
        <v>15</v>
      </c>
    </row>
    <row r="2" spans="1:10" x14ac:dyDescent="0.25">
      <c r="A2" s="7" t="s">
        <v>16</v>
      </c>
      <c r="B2" s="8">
        <v>46027</v>
      </c>
      <c r="C2" s="7">
        <v>60</v>
      </c>
      <c r="D2" s="9"/>
      <c r="E2" s="9"/>
      <c r="F2" s="10"/>
      <c r="G2" s="9"/>
      <c r="H2" s="11"/>
      <c r="J2" s="8">
        <v>46096</v>
      </c>
    </row>
    <row r="3" spans="1:8" x14ac:dyDescent="0.25">
      <c r="A3" s="7" t="s">
        <v>17</v>
      </c>
      <c r="B3" s="8">
        <v>46030</v>
      </c>
      <c r="C3" s="7">
        <v>30</v>
      </c>
      <c r="D3" s="9"/>
      <c r="E3" s="9"/>
      <c r="F3" s="10"/>
      <c r="G3" s="9"/>
      <c r="H3" s="11"/>
    </row>
    <row r="4" spans="1:8" x14ac:dyDescent="0.25">
      <c r="A4" s="7" t="s">
        <v>18</v>
      </c>
      <c r="B4" s="8">
        <v>46034</v>
      </c>
      <c r="C4" s="7">
        <v>45</v>
      </c>
      <c r="D4" s="9"/>
      <c r="E4" s="9"/>
      <c r="F4" s="10"/>
      <c r="G4" s="9"/>
      <c r="H4" s="11"/>
    </row>
    <row r="5" spans="1:8" x14ac:dyDescent="0.25">
      <c r="A5" s="7" t="s">
        <v>19</v>
      </c>
      <c r="B5" s="8">
        <v>46030</v>
      </c>
      <c r="C5" s="7">
        <v>60</v>
      </c>
      <c r="D5" s="9"/>
      <c r="E5" s="9"/>
      <c r="F5" s="10"/>
      <c r="G5" s="9"/>
      <c r="H5" s="11"/>
    </row>
    <row r="6" spans="1:8" x14ac:dyDescent="0.25">
      <c r="A6" s="7" t="s">
        <v>20</v>
      </c>
      <c r="B6" s="8">
        <v>46050</v>
      </c>
      <c r="C6" s="7">
        <v>90</v>
      </c>
      <c r="D6" s="9"/>
      <c r="E6" s="9"/>
      <c r="F6" s="10"/>
      <c r="G6" s="9"/>
      <c r="H6" s="1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" width="12.857142857142858" customWidth="1"/>
    <col min="2" max="2" width="15.714285714285714" customWidth="1"/>
    <col min="3" max="3" width="11.428571428571429" customWidth="1"/>
    <col min="4" max="4" width="15.714285714285714" customWidth="1"/>
    <col min="5" max="5" width="21.428571428571427" customWidth="1"/>
    <col min="6" max="6" width="12.857142857142858" customWidth="1"/>
    <col min="7" max="7" width="21.428571428571427" customWidth="1"/>
    <col min="8" max="8" width="18.571428571428573" customWidth="1"/>
    <col min="9" max="9" width="6" customWidth="1"/>
    <col min="10" max="10" width="20" customWidth="1"/>
  </cols>
  <sheetData>
    <row r="1" spans="1:10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  <c r="J1" s="6" t="s">
        <v>15</v>
      </c>
    </row>
    <row r="2" spans="1:10" x14ac:dyDescent="0.25">
      <c r="A2" s="7" t="s">
        <v>16</v>
      </c>
      <c r="B2" s="8">
        <v>46027</v>
      </c>
      <c r="C2" s="7">
        <v>60</v>
      </c>
      <c r="D2" s="8">
        <f>B2+C2</f>
        <v>46087</v>
      </c>
      <c r="E2" s="8">
        <f>EOMONTH(B2,0)+C2</f>
        <v>46113</v>
      </c>
      <c r="F2" s="12" t="str">
        <f>IF(WEEKDAY(D2,2)&gt;5,"Week-end","Ouvré")</f>
        <v>Ouvré</v>
      </c>
      <c r="G2" s="8">
        <f>WORKDAY(D2-1,1)</f>
        <v>46087</v>
      </c>
      <c r="H2" s="13">
        <f>MAX(0,$J$2-D2)</f>
        <v>9</v>
      </c>
      <c r="J2" s="8">
        <v>46096</v>
      </c>
    </row>
    <row r="3" spans="1:8" x14ac:dyDescent="0.25">
      <c r="A3" s="7" t="s">
        <v>17</v>
      </c>
      <c r="B3" s="8">
        <v>46030</v>
      </c>
      <c r="C3" s="7">
        <v>30</v>
      </c>
      <c r="D3" s="8">
        <f>B3+C3</f>
        <v>46060</v>
      </c>
      <c r="E3" s="8">
        <f>EOMONTH(B3,0)+C3</f>
        <v>46083</v>
      </c>
      <c r="F3" s="12" t="str">
        <f>IF(WEEKDAY(D3,2)&gt;5,"Week-end","Ouvré")</f>
        <v>Week-end</v>
      </c>
      <c r="G3" s="8">
        <f>WORKDAY(D3-1,1)</f>
        <v>46062</v>
      </c>
      <c r="H3" s="13">
        <f>MAX(0,$J$2-D3)</f>
        <v>36</v>
      </c>
    </row>
    <row r="4" spans="1:8" x14ac:dyDescent="0.25">
      <c r="A4" s="7" t="s">
        <v>18</v>
      </c>
      <c r="B4" s="8">
        <v>46034</v>
      </c>
      <c r="C4" s="7">
        <v>45</v>
      </c>
      <c r="D4" s="8">
        <f>B4+C4</f>
        <v>46079</v>
      </c>
      <c r="E4" s="8">
        <f>EOMONTH(B4,0)+C4</f>
        <v>46098</v>
      </c>
      <c r="F4" s="12" t="str">
        <f>IF(WEEKDAY(D4,2)&gt;5,"Week-end","Ouvré")</f>
        <v>Ouvré</v>
      </c>
      <c r="G4" s="8">
        <f>WORKDAY(D4-1,1)</f>
        <v>46079</v>
      </c>
      <c r="H4" s="13">
        <f>MAX(0,$J$2-D4)</f>
        <v>17</v>
      </c>
    </row>
    <row r="5" spans="1:8" x14ac:dyDescent="0.25">
      <c r="A5" s="7" t="s">
        <v>19</v>
      </c>
      <c r="B5" s="8">
        <v>46030</v>
      </c>
      <c r="C5" s="7">
        <v>60</v>
      </c>
      <c r="D5" s="8">
        <f>B5+C5</f>
        <v>46090</v>
      </c>
      <c r="E5" s="8">
        <f>EOMONTH(B5,0)+C5</f>
        <v>46113</v>
      </c>
      <c r="F5" s="12" t="str">
        <f>IF(WEEKDAY(D5,2)&gt;5,"Week-end","Ouvré")</f>
        <v>Ouvré</v>
      </c>
      <c r="G5" s="8">
        <f>WORKDAY(D5-1,1)</f>
        <v>46090</v>
      </c>
      <c r="H5" s="13">
        <f>MAX(0,$J$2-D5)</f>
        <v>6</v>
      </c>
    </row>
    <row r="6" spans="1:8" x14ac:dyDescent="0.25">
      <c r="A6" s="7" t="s">
        <v>20</v>
      </c>
      <c r="B6" s="8">
        <v>46050</v>
      </c>
      <c r="C6" s="7">
        <v>90</v>
      </c>
      <c r="D6" s="8">
        <f>B6+C6</f>
        <v>46140</v>
      </c>
      <c r="E6" s="8">
        <f>EOMONTH(B6,0)+C6</f>
        <v>46143</v>
      </c>
      <c r="F6" s="12" t="str">
        <f>IF(WEEKDAY(D6,2)&gt;5,"Week-end","Ouvré")</f>
        <v>Ouvré</v>
      </c>
      <c r="G6" s="8">
        <f>WORKDAY(D6-1,1)</f>
        <v>46140</v>
      </c>
      <c r="H6" s="13">
        <f>MAX(0,$J$2-D6)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Échéances</vt:lpstr>
      <vt:lpstr>Échéances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17 — Dates et échéances : fin de mois, délais et jours ouvrés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