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Achats" state="visible" r:id="rId5"/>
    <sheet sheetId="3" name="Achats (corrigé)" state="visible" r:id="rId6"/>
    <sheet sheetId="4" name="Tableau de vérité" state="visible" r:id="rId7"/>
  </sheets>
  <calcPr calcId="171027" fullCalcOnLoad="1"/>
</workbook>
</file>

<file path=xl/sharedStrings.xml><?xml version="1.0" encoding="utf-8"?>
<sst xmlns="http://schemas.openxmlformats.org/spreadsheetml/2006/main" count="78" uniqueCount="39">
  <si>
    <t>Épisode 13 — La fonction SI avec ET et OU : faire raisonner votre tableau</t>
  </si>
  <si>
    <t>Série « Excel de zéro à héros pour la comptabilité et la finance » — ExpertiseComptable.ma</t>
  </si>
  <si>
    <t>Onglet « Achats » : complétez la colonne E (taux de TVA : 10 % pour le transport routier et la restauration, 20 % sinon), la colonne F (TVA) et la colonne G (contrôle : « À valider » si le montant dépasse 10 000 et que la dépense n’est pas approuvée).</t>
  </si>
  <si>
    <t>Onglet « Tableau de vérité » : prévoyez les résultats de ET, OU et NON avant de lire la colonne D.</t>
  </si>
  <si>
    <t>Vérifiez les taux de TVA applicables à chaque opération réelle avant de reprendre cet exemple : il est simplifié à des fins pédagogiques.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</si>
  <si>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</si>
  <si>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</si>
  <si>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Fournisseur</t>
  </si>
  <si>
    <t>Montant HT</t>
  </si>
  <si>
    <t>Catégorie</t>
  </si>
  <si>
    <t>Approuvé</t>
  </si>
  <si>
    <t>Taux TVA</t>
  </si>
  <si>
    <t>TVA</t>
  </si>
  <si>
    <t>Contrôle</t>
  </si>
  <si>
    <t>Sud Distribution</t>
  </si>
  <si>
    <t>Marchandises</t>
  </si>
  <si>
    <t>Oui</t>
  </si>
  <si>
    <t>Papeterie Atlas</t>
  </si>
  <si>
    <t>Fournitures</t>
  </si>
  <si>
    <t>Transports Rif</t>
  </si>
  <si>
    <t>Transport</t>
  </si>
  <si>
    <t>Non</t>
  </si>
  <si>
    <t>Restaurant Al Bahr</t>
  </si>
  <si>
    <t>Restauration</t>
  </si>
  <si>
    <t>Agence Digitale Casa</t>
  </si>
  <si>
    <t>Services</t>
  </si>
  <si>
    <t>Maroc Télécom</t>
  </si>
  <si>
    <t>Cabinet Conseil Nord</t>
  </si>
  <si>
    <t>Garage Mekki</t>
  </si>
  <si>
    <t>Entretien</t>
  </si>
  <si>
    <t>Test A</t>
  </si>
  <si>
    <t>Test B</t>
  </si>
  <si>
    <t>Formule</t>
  </si>
  <si>
    <t>Résultat</t>
  </si>
  <si>
    <t>=ET(A2;B2)</t>
  </si>
  <si>
    <t>=OU(A3;B3)</t>
  </si>
  <si>
    <t>=NON(B4)</t>
  </si>
  <si>
    <t>=ET(A5;B5)</t>
  </si>
  <si>
    <t>=OU(A6;B6)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</si>
</sst>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9" fontId="0" fillId="3" borderId="1" xfId="0" applyNumberFormat="1" applyFill="1" applyBorder="1"/>
    <xf numFmtId="4" fontId="0" fillId="3" borderId="1" xfId="0" applyNumberFormat="1" applyFill="1" applyBorder="1"/>
    <xf numFmtId="0" fontId="0" fillId="3" borderId="1" xfId="0" applyFill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1" width="24.285714285714285" customWidth="1"/>
    <col min="2" max="2" width="15.714285714285714" customWidth="1"/>
    <col min="3" max="3" width="17.142857142857142" customWidth="1"/>
    <col min="4" max="5" width="12.857142857142858" customWidth="1"/>
    <col min="6" max="7" width="14.285714285714286" customWidth="1"/>
  </cols>
  <sheetData>
    <row r="1" spans="1:7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</row>
    <row r="2" spans="1:7" x14ac:dyDescent="0.25">
      <c r="A2" s="7" t="s">
        <v>14</v>
      </c>
      <c r="B2" s="8">
        <v>12500</v>
      </c>
      <c r="C2" s="7" t="s">
        <v>15</v>
      </c>
      <c r="D2" s="9" t="s">
        <v>16</v>
      </c>
      <c r="E2" s="10"/>
      <c r="F2" s="11"/>
      <c r="G2" s="12"/>
    </row>
    <row r="3" spans="1:7" x14ac:dyDescent="0.25">
      <c r="A3" s="7" t="s">
        <v>17</v>
      </c>
      <c r="B3" s="8">
        <v>3450</v>
      </c>
      <c r="C3" s="7" t="s">
        <v>18</v>
      </c>
      <c r="D3" s="9" t="s">
        <v>16</v>
      </c>
      <c r="E3" s="10"/>
      <c r="F3" s="11"/>
      <c r="G3" s="12"/>
    </row>
    <row r="4" spans="1:7" x14ac:dyDescent="0.25">
      <c r="A4" s="7" t="s">
        <v>19</v>
      </c>
      <c r="B4" s="8">
        <v>8200</v>
      </c>
      <c r="C4" s="7" t="s">
        <v>20</v>
      </c>
      <c r="D4" s="9" t="s">
        <v>21</v>
      </c>
      <c r="E4" s="10"/>
      <c r="F4" s="11"/>
      <c r="G4" s="12"/>
    </row>
    <row r="5" spans="1:7" x14ac:dyDescent="0.25">
      <c r="A5" s="7" t="s">
        <v>22</v>
      </c>
      <c r="B5" s="8">
        <v>1900</v>
      </c>
      <c r="C5" s="7" t="s">
        <v>23</v>
      </c>
      <c r="D5" s="9" t="s">
        <v>16</v>
      </c>
      <c r="E5" s="10"/>
      <c r="F5" s="11"/>
      <c r="G5" s="12"/>
    </row>
    <row r="6" spans="1:7" x14ac:dyDescent="0.25">
      <c r="A6" s="7" t="s">
        <v>24</v>
      </c>
      <c r="B6" s="8">
        <v>15000</v>
      </c>
      <c r="C6" s="7" t="s">
        <v>25</v>
      </c>
      <c r="D6" s="9" t="s">
        <v>21</v>
      </c>
      <c r="E6" s="10"/>
      <c r="F6" s="11"/>
      <c r="G6" s="12"/>
    </row>
    <row r="7" spans="1:7" x14ac:dyDescent="0.25">
      <c r="A7" s="7" t="s">
        <v>26</v>
      </c>
      <c r="B7" s="8">
        <v>780</v>
      </c>
      <c r="C7" s="7" t="s">
        <v>25</v>
      </c>
      <c r="D7" s="9" t="s">
        <v>16</v>
      </c>
      <c r="E7" s="10"/>
      <c r="F7" s="11"/>
      <c r="G7" s="12"/>
    </row>
    <row r="8" spans="1:7" x14ac:dyDescent="0.25">
      <c r="A8" s="7" t="s">
        <v>27</v>
      </c>
      <c r="B8" s="8">
        <v>22000</v>
      </c>
      <c r="C8" s="7" t="s">
        <v>25</v>
      </c>
      <c r="D8" s="9" t="s">
        <v>16</v>
      </c>
      <c r="E8" s="10"/>
      <c r="F8" s="11"/>
      <c r="G8" s="12"/>
    </row>
    <row r="9" spans="1:7" x14ac:dyDescent="0.25">
      <c r="A9" s="7" t="s">
        <v>28</v>
      </c>
      <c r="B9" s="8">
        <v>10000</v>
      </c>
      <c r="C9" s="7" t="s">
        <v>29</v>
      </c>
      <c r="D9" s="9" t="s">
        <v>21</v>
      </c>
      <c r="E9" s="10"/>
      <c r="F9" s="11"/>
      <c r="G9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1" width="24.285714285714285" customWidth="1"/>
    <col min="2" max="2" width="15.714285714285714" customWidth="1"/>
    <col min="3" max="3" width="17.142857142857142" customWidth="1"/>
    <col min="4" max="5" width="12.857142857142858" customWidth="1"/>
    <col min="6" max="7" width="14.285714285714286" customWidth="1"/>
  </cols>
  <sheetData>
    <row r="1" spans="1:7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</row>
    <row r="2" spans="1:7" x14ac:dyDescent="0.25">
      <c r="A2" s="7" t="s">
        <v>14</v>
      </c>
      <c r="B2" s="8">
        <v>12500</v>
      </c>
      <c r="C2" s="7" t="s">
        <v>15</v>
      </c>
      <c r="D2" s="9" t="s">
        <v>16</v>
      </c>
      <c r="E2" s="13">
        <f>IF(OR(C2="Transport",C2="Restauration"),10%,20%)</f>
        <v>0.2</v>
      </c>
      <c r="F2" s="8">
        <f>B2*E2</f>
        <v>2500</v>
      </c>
      <c r="G2" s="9" t="str">
        <f>IF(AND(B2&gt;10000,D2="Non"),"À valider","OK")</f>
        <v>OK</v>
      </c>
    </row>
    <row r="3" spans="1:7" x14ac:dyDescent="0.25">
      <c r="A3" s="7" t="s">
        <v>17</v>
      </c>
      <c r="B3" s="8">
        <v>3450</v>
      </c>
      <c r="C3" s="7" t="s">
        <v>18</v>
      </c>
      <c r="D3" s="9" t="s">
        <v>16</v>
      </c>
      <c r="E3" s="13">
        <f>IF(OR(C3="Transport",C3="Restauration"),10%,20%)</f>
        <v>0.2</v>
      </c>
      <c r="F3" s="8">
        <f>B3*E3</f>
        <v>690</v>
      </c>
      <c r="G3" s="9" t="str">
        <f>IF(AND(B3&gt;10000,D3="Non"),"À valider","OK")</f>
        <v>OK</v>
      </c>
    </row>
    <row r="4" spans="1:7" x14ac:dyDescent="0.25">
      <c r="A4" s="7" t="s">
        <v>19</v>
      </c>
      <c r="B4" s="8">
        <v>8200</v>
      </c>
      <c r="C4" s="7" t="s">
        <v>20</v>
      </c>
      <c r="D4" s="9" t="s">
        <v>21</v>
      </c>
      <c r="E4" s="13">
        <f>IF(OR(C4="Transport",C4="Restauration"),10%,20%)</f>
        <v>0.1</v>
      </c>
      <c r="F4" s="8">
        <f>B4*E4</f>
        <v>820</v>
      </c>
      <c r="G4" s="9" t="str">
        <f>IF(AND(B4&gt;10000,D4="Non"),"À valider","OK")</f>
        <v>OK</v>
      </c>
    </row>
    <row r="5" spans="1:7" x14ac:dyDescent="0.25">
      <c r="A5" s="7" t="s">
        <v>22</v>
      </c>
      <c r="B5" s="8">
        <v>1900</v>
      </c>
      <c r="C5" s="7" t="s">
        <v>23</v>
      </c>
      <c r="D5" s="9" t="s">
        <v>16</v>
      </c>
      <c r="E5" s="13">
        <f>IF(OR(C5="Transport",C5="Restauration"),10%,20%)</f>
        <v>0.1</v>
      </c>
      <c r="F5" s="8">
        <f>B5*E5</f>
        <v>190</v>
      </c>
      <c r="G5" s="9" t="str">
        <f>IF(AND(B5&gt;10000,D5="Non"),"À valider","OK")</f>
        <v>OK</v>
      </c>
    </row>
    <row r="6" spans="1:7" x14ac:dyDescent="0.25">
      <c r="A6" s="7" t="s">
        <v>24</v>
      </c>
      <c r="B6" s="8">
        <v>15000</v>
      </c>
      <c r="C6" s="7" t="s">
        <v>25</v>
      </c>
      <c r="D6" s="9" t="s">
        <v>21</v>
      </c>
      <c r="E6" s="13">
        <f>IF(OR(C6="Transport",C6="Restauration"),10%,20%)</f>
        <v>0.2</v>
      </c>
      <c r="F6" s="8">
        <f>B6*E6</f>
        <v>3000</v>
      </c>
      <c r="G6" s="9" t="str">
        <f>IF(AND(B6&gt;10000,D6="Non"),"À valider","OK")</f>
        <v>À valider</v>
      </c>
    </row>
    <row r="7" spans="1:7" x14ac:dyDescent="0.25">
      <c r="A7" s="7" t="s">
        <v>26</v>
      </c>
      <c r="B7" s="8">
        <v>780</v>
      </c>
      <c r="C7" s="7" t="s">
        <v>25</v>
      </c>
      <c r="D7" s="9" t="s">
        <v>16</v>
      </c>
      <c r="E7" s="13">
        <f>IF(OR(C7="Transport",C7="Restauration"),10%,20%)</f>
        <v>0.2</v>
      </c>
      <c r="F7" s="8">
        <f>B7*E7</f>
        <v>156</v>
      </c>
      <c r="G7" s="9" t="str">
        <f>IF(AND(B7&gt;10000,D7="Non"),"À valider","OK")</f>
        <v>OK</v>
      </c>
    </row>
    <row r="8" spans="1:7" x14ac:dyDescent="0.25">
      <c r="A8" s="7" t="s">
        <v>27</v>
      </c>
      <c r="B8" s="8">
        <v>22000</v>
      </c>
      <c r="C8" s="7" t="s">
        <v>25</v>
      </c>
      <c r="D8" s="9" t="s">
        <v>16</v>
      </c>
      <c r="E8" s="13">
        <f>IF(OR(C8="Transport",C8="Restauration"),10%,20%)</f>
        <v>0.2</v>
      </c>
      <c r="F8" s="8">
        <f>B8*E8</f>
        <v>4400</v>
      </c>
      <c r="G8" s="9" t="str">
        <f>IF(AND(B8&gt;10000,D8="Non"),"À valider","OK")</f>
        <v>OK</v>
      </c>
    </row>
    <row r="9" spans="1:7" x14ac:dyDescent="0.25">
      <c r="A9" s="7" t="s">
        <v>28</v>
      </c>
      <c r="B9" s="8">
        <v>10000</v>
      </c>
      <c r="C9" s="7" t="s">
        <v>29</v>
      </c>
      <c r="D9" s="9" t="s">
        <v>21</v>
      </c>
      <c r="E9" s="13">
        <f>IF(OR(C9="Transport",C9="Restauration"),10%,20%)</f>
        <v>0.2</v>
      </c>
      <c r="F9" s="8">
        <f>B9*E9</f>
        <v>2000</v>
      </c>
      <c r="G9" s="9" t="str">
        <f>IF(AND(B9&gt;10000,D9="Non"),"À valider","OK")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.857142857142858" customWidth="1"/>
    <col min="3" max="3" width="32.857142857142854" customWidth="1"/>
    <col min="4" max="4" width="18.571428571428573" customWidth="1"/>
  </cols>
  <sheetData>
    <row r="1" spans="1:4" x14ac:dyDescent="0.25">
      <c r="A1" s="6" t="s">
        <v>30</v>
      </c>
      <c r="B1" s="6" t="s">
        <v>31</v>
      </c>
      <c r="C1" s="6" t="s">
        <v>32</v>
      </c>
      <c r="D1" s="6" t="s">
        <v>33</v>
      </c>
    </row>
    <row r="2" spans="1:4" x14ac:dyDescent="0.25">
      <c r="A2" s="7" t="b">
        <f>5&gt;3</f>
        <v>1</v>
      </c>
      <c r="B2" s="7" t="b">
        <f>2&gt;4</f>
        <v>0</v>
      </c>
      <c r="C2" s="7" t="s">
        <v>34</v>
      </c>
      <c r="D2" s="7" t="b">
        <f>AND(A2,B2)</f>
        <v>0</v>
      </c>
    </row>
    <row r="3" spans="1:4" x14ac:dyDescent="0.25">
      <c r="A3" s="7" t="b">
        <f>5&gt;3</f>
        <v>1</v>
      </c>
      <c r="B3" s="7" t="b">
        <f>2&gt;4</f>
        <v>0</v>
      </c>
      <c r="C3" s="7" t="s">
        <v>35</v>
      </c>
      <c r="D3" s="7" t="b">
        <f>OR(A3,B3)</f>
        <v>1</v>
      </c>
    </row>
    <row r="4" spans="1:4" x14ac:dyDescent="0.25">
      <c r="A4" s="7" t="b">
        <f>5&gt;3</f>
        <v>1</v>
      </c>
      <c r="B4" s="7" t="b">
        <f>2&gt;4</f>
        <v>0</v>
      </c>
      <c r="C4" s="7" t="s">
        <v>36</v>
      </c>
      <c r="D4" s="7" t="b">
        <f>NOT(B4)</f>
        <v>1</v>
      </c>
    </row>
    <row r="5" spans="1:4" x14ac:dyDescent="0.25">
      <c r="A5" s="7" t="b">
        <f>5&gt;3</f>
        <v>1</v>
      </c>
      <c r="B5" s="7" t="b">
        <f>2&lt;4</f>
        <v>1</v>
      </c>
      <c r="C5" s="7" t="s">
        <v>37</v>
      </c>
      <c r="D5" s="7" t="b">
        <f>AND(A5,B5)</f>
        <v>1</v>
      </c>
    </row>
    <row r="6" spans="1:4" x14ac:dyDescent="0.25">
      <c r="A6" s="7" t="b">
        <f>5&lt;3</f>
        <v>0</v>
      </c>
      <c r="B6" s="7" t="b">
        <f>2&gt;4</f>
        <v>0</v>
      </c>
      <c r="C6" s="7" t="s">
        <v>38</v>
      </c>
      <c r="D6" s="7" t="b">
        <f>OR(A6,B6)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Achats</vt:lpstr>
      <vt:lpstr>Achats (corrigé)</vt:lpstr>
      <vt:lpstr>Tableau de vérité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13 — La fonction SI avec ET et OU : faire raisonner votre tableau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