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Ventes" state="visible" r:id="rId5"/>
    <sheet sheetId="3" name="Ventes (corrigé)" state="visible" r:id="rId6"/>
    <sheet sheetId="4" name="Arrondi" state="visible" r:id="rId7"/>
    <sheet sheetId="5" name="Arrondi (corrigé)" state="visible" r:id="rId8"/>
    <sheet sheetId="6" name="Fonctions d’arrondi" state="visible" r:id="rId9"/>
  </sheets>
  <calcPr calcId="171027" fullCalcOnLoad="1"/>
</workbook>
</file>

<file path=xl/sharedStrings.xml><?xml version="1.0" encoding="utf-8"?>
<sst xmlns="http://schemas.openxmlformats.org/spreadsheetml/2006/main" count="74" uniqueCount="49">
  <si>
    <t>Épisode 5 — SOMME, MOYENNE, MIN, MAX, NB et l’arrondi comptable</t>
  </si>
  <si>
    <t>Série « Excel de zéro à héros pour la comptabilité et la finance » — ExpertiseComptable.ma</t>
  </si>
  <si>
    <t>Onglet « Ventes » : complétez le bloc de statistiques (E2:E7) avec SOMME, MOYENNE, MAX, MIN, NB et NBVAL.</t>
  </si>
  <si>
    <t>Onglet « Arrondi » : complétez la colonne E avec ARRONDI(…;2) et comparez les deux totaux avec celui de la colonne D.</t>
  </si>
  <si>
    <t>Onglet « Fonctions d’arrondi » : testez ARRONDI, ARRONDI.SUP, ARRONDI.INF et ENT sur d’autres nombres.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</si>
  <si>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</si>
  <si>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</si>
  <si>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Mois</t>
  </si>
  <si>
    <t>CA HT 2026 (MAD)</t>
  </si>
  <si>
    <t>Indicateur</t>
  </si>
  <si>
    <t>Valeur</t>
  </si>
  <si>
    <t>Janvier</t>
  </si>
  <si>
    <t>Total du semestre</t>
  </si>
  <si>
    <t>Février</t>
  </si>
  <si>
    <t>Moyenne mensuelle</t>
  </si>
  <si>
    <t>Mars</t>
  </si>
  <si>
    <t>Meilleur mois</t>
  </si>
  <si>
    <t>Avril</t>
  </si>
  <si>
    <t>Plus faible mois</t>
  </si>
  <si>
    <t>Mai</t>
  </si>
  <si>
    <t>Mois renseignés (nombres)</t>
  </si>
  <si>
    <t>Juin</t>
  </si>
  <si>
    <t>Lignes non vides (NBVAL)</t>
  </si>
  <si>
    <t>Produit au poids</t>
  </si>
  <si>
    <t>Prix au kg</t>
  </si>
  <si>
    <t>Poids (kg)</t>
  </si>
  <si>
    <t>Montant HT brut</t>
  </si>
  <si>
    <t>Montant HT arrondi</t>
  </si>
  <si>
    <t>Épices en vrac</t>
  </si>
  <si>
    <t>Thé vert</t>
  </si>
  <si>
    <t>Amandes</t>
  </si>
  <si>
    <t>Total</t>
  </si>
  <si>
    <t>Fonction</t>
  </si>
  <si>
    <t>Formule</t>
  </si>
  <si>
    <t>Résultat sur 1 234,567</t>
  </si>
  <si>
    <t>Arrondi au centime</t>
  </si>
  <si>
    <t>=ARRONDI(1234,567;2)</t>
  </si>
  <si>
    <t>Arrondi à l’unité</t>
  </si>
  <si>
    <t>=ARRONDI(1234,567;0)</t>
  </si>
  <si>
    <t>Arrondi à la centaine</t>
  </si>
  <si>
    <t>=ARRONDI(1234,567;-2)</t>
  </si>
  <si>
    <t>Toujours vers le haut</t>
  </si>
  <si>
    <t>=ARRONDI.SUP(1234,567;0)</t>
  </si>
  <si>
    <t>Toujours vers le bas</t>
  </si>
  <si>
    <t>=ARRONDI.INF(1234,567;0)</t>
  </si>
  <si>
    <t>Partie entière</t>
  </si>
  <si>
    <t>=ENT(1234,567)</t>
  </si>
  <si>
    <t>Demi vers l’extérieur (−2,5)</t>
  </si>
  <si>
    <t>=ARRONDI(-2,5;0)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</si>
</sst>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0" fillId="3" borderId="1" xfId="0" applyNumberFormat="1" applyFill="1" applyBorder="1"/>
    <xf numFmtId="3" fontId="0" fillId="3" borderId="1" xfId="0" applyNumberFormat="1" applyFill="1" applyBorder="1"/>
    <xf numFmtId="3" fontId="0" fillId="0" borderId="1" xfId="0" applyNumberFormat="1" applyBorder="1"/>
    <xf numFmtId="164" fontId="0" fillId="0" borderId="1" xfId="0" applyNumberFormat="1" applyBorder="1"/>
    <xf numFmtId="0" fontId="3" fillId="0" borderId="1" xfId="0" applyFont="1" applyBorder="1"/>
    <xf numFmtId="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.714285714285714" customWidth="1"/>
    <col min="2" max="2" width="21.428571428571427" customWidth="1"/>
    <col min="3" max="3" width="6" customWidth="1"/>
    <col min="4" max="4" width="25.714285714285715" customWidth="1"/>
    <col min="5" max="5" width="20" customWidth="1"/>
  </cols>
  <sheetData>
    <row r="1" spans="1:5" x14ac:dyDescent="0.25">
      <c r="A1" s="6" t="s">
        <v>7</v>
      </c>
      <c r="B1" s="6" t="s">
        <v>8</v>
      </c>
      <c r="D1" s="6" t="s">
        <v>9</v>
      </c>
      <c r="E1" s="6" t="s">
        <v>10</v>
      </c>
    </row>
    <row r="2" spans="1:5" x14ac:dyDescent="0.25">
      <c r="A2" s="7" t="s">
        <v>11</v>
      </c>
      <c r="B2" s="8">
        <v>412500</v>
      </c>
      <c r="D2" s="7" t="s">
        <v>12</v>
      </c>
      <c r="E2" s="9"/>
    </row>
    <row r="3" spans="1:5" x14ac:dyDescent="0.25">
      <c r="A3" s="7" t="s">
        <v>13</v>
      </c>
      <c r="B3" s="8">
        <v>389200</v>
      </c>
      <c r="D3" s="7" t="s">
        <v>14</v>
      </c>
      <c r="E3" s="9"/>
    </row>
    <row r="4" spans="1:5" x14ac:dyDescent="0.25">
      <c r="A4" s="7" t="s">
        <v>15</v>
      </c>
      <c r="B4" s="8">
        <v>455800</v>
      </c>
      <c r="D4" s="7" t="s">
        <v>16</v>
      </c>
      <c r="E4" s="9"/>
    </row>
    <row r="5" spans="1:5" x14ac:dyDescent="0.25">
      <c r="A5" s="7" t="s">
        <v>17</v>
      </c>
      <c r="B5" s="8">
        <v>401000</v>
      </c>
      <c r="D5" s="7" t="s">
        <v>18</v>
      </c>
      <c r="E5" s="9"/>
    </row>
    <row r="6" spans="1:5" x14ac:dyDescent="0.25">
      <c r="A6" s="7" t="s">
        <v>19</v>
      </c>
      <c r="B6" s="8">
        <v>478300</v>
      </c>
      <c r="D6" s="7" t="s">
        <v>20</v>
      </c>
      <c r="E6" s="10"/>
    </row>
    <row r="7" spans="1:5" x14ac:dyDescent="0.25">
      <c r="A7" s="7" t="s">
        <v>21</v>
      </c>
      <c r="B7" s="8">
        <v>366900</v>
      </c>
      <c r="D7" s="7" t="s">
        <v>22</v>
      </c>
      <c r="E7" s="1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.714285714285714" customWidth="1"/>
    <col min="2" max="2" width="21.428571428571427" customWidth="1"/>
    <col min="3" max="3" width="6" customWidth="1"/>
    <col min="4" max="4" width="25.714285714285715" customWidth="1"/>
    <col min="5" max="5" width="20" customWidth="1"/>
  </cols>
  <sheetData>
    <row r="1" spans="1:5" x14ac:dyDescent="0.25">
      <c r="A1" s="6" t="s">
        <v>7</v>
      </c>
      <c r="B1" s="6" t="s">
        <v>8</v>
      </c>
      <c r="D1" s="6" t="s">
        <v>9</v>
      </c>
      <c r="E1" s="6" t="s">
        <v>10</v>
      </c>
    </row>
    <row r="2" spans="1:5" x14ac:dyDescent="0.25">
      <c r="A2" s="7" t="s">
        <v>11</v>
      </c>
      <c r="B2" s="8">
        <v>412500</v>
      </c>
      <c r="D2" s="7" t="s">
        <v>12</v>
      </c>
      <c r="E2" s="8">
        <f>SUM(B2:B7)</f>
        <v>2503700</v>
      </c>
    </row>
    <row r="3" spans="1:5" x14ac:dyDescent="0.25">
      <c r="A3" s="7" t="s">
        <v>13</v>
      </c>
      <c r="B3" s="8">
        <v>389200</v>
      </c>
      <c r="D3" s="7" t="s">
        <v>14</v>
      </c>
      <c r="E3" s="8">
        <f>AVERAGE(B2:B7)</f>
        <v>417283.33333</v>
      </c>
    </row>
    <row r="4" spans="1:5" x14ac:dyDescent="0.25">
      <c r="A4" s="7" t="s">
        <v>15</v>
      </c>
      <c r="B4" s="8">
        <v>455800</v>
      </c>
      <c r="D4" s="7" t="s">
        <v>16</v>
      </c>
      <c r="E4" s="8">
        <f>MAX(B2:B7)</f>
        <v>478300</v>
      </c>
    </row>
    <row r="5" spans="1:5" x14ac:dyDescent="0.25">
      <c r="A5" s="7" t="s">
        <v>17</v>
      </c>
      <c r="B5" s="8">
        <v>401000</v>
      </c>
      <c r="D5" s="7" t="s">
        <v>18</v>
      </c>
      <c r="E5" s="8">
        <f>MIN(B2:B7)</f>
        <v>366900</v>
      </c>
    </row>
    <row r="6" spans="1:5" x14ac:dyDescent="0.25">
      <c r="A6" s="7" t="s">
        <v>19</v>
      </c>
      <c r="B6" s="8">
        <v>478300</v>
      </c>
      <c r="D6" s="7" t="s">
        <v>20</v>
      </c>
      <c r="E6" s="11">
        <f>COUNT(B2:B7)</f>
        <v>6</v>
      </c>
    </row>
    <row r="7" spans="1:5" x14ac:dyDescent="0.25">
      <c r="A7" s="7" t="s">
        <v>21</v>
      </c>
      <c r="B7" s="8">
        <v>366900</v>
      </c>
      <c r="D7" s="7" t="s">
        <v>22</v>
      </c>
      <c r="E7" s="11">
        <f>COUNTA(A2:A7)</f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.142857142857142" customWidth="1"/>
    <col min="2" max="2" width="15.714285714285714" customWidth="1"/>
    <col min="3" max="3" width="14.285714285714286" customWidth="1"/>
    <col min="4" max="5" width="22.857142857142858" customWidth="1"/>
  </cols>
  <sheetData>
    <row r="1" spans="1:5" x14ac:dyDescent="0.25">
      <c r="A1" s="6" t="s">
        <v>23</v>
      </c>
      <c r="B1" s="6" t="s">
        <v>24</v>
      </c>
      <c r="C1" s="6" t="s">
        <v>25</v>
      </c>
      <c r="D1" s="6" t="s">
        <v>26</v>
      </c>
      <c r="E1" s="6" t="s">
        <v>27</v>
      </c>
    </row>
    <row r="2" spans="1:5" x14ac:dyDescent="0.25">
      <c r="A2" s="7" t="s">
        <v>28</v>
      </c>
      <c r="B2" s="12">
        <v>5.002</v>
      </c>
      <c r="C2" s="11">
        <v>2</v>
      </c>
      <c r="D2" s="8">
        <f>B2*C2</f>
        <v>10.004</v>
      </c>
      <c r="E2" s="9"/>
    </row>
    <row r="3" spans="1:5" x14ac:dyDescent="0.25">
      <c r="A3" s="7" t="s">
        <v>29</v>
      </c>
      <c r="B3" s="12">
        <v>5.002</v>
      </c>
      <c r="C3" s="11">
        <v>2</v>
      </c>
      <c r="D3" s="8">
        <f>B3*C3</f>
        <v>10.004</v>
      </c>
      <c r="E3" s="9"/>
    </row>
    <row r="4" spans="1:5" x14ac:dyDescent="0.25">
      <c r="A4" s="7" t="s">
        <v>30</v>
      </c>
      <c r="B4" s="12">
        <v>5.002</v>
      </c>
      <c r="C4" s="11">
        <v>2</v>
      </c>
      <c r="D4" s="8">
        <f>B4*C4</f>
        <v>10.004</v>
      </c>
      <c r="E4" s="9"/>
    </row>
    <row r="5" spans="1:5" x14ac:dyDescent="0.25">
      <c r="A5" s="13" t="s">
        <v>31</v>
      </c>
      <c r="D5" s="14">
        <f>SUM(D2:D4)</f>
        <v>30.012</v>
      </c>
      <c r="E5" s="14">
        <f>SUM(E2:E4)</f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.142857142857142" customWidth="1"/>
    <col min="2" max="2" width="15.714285714285714" customWidth="1"/>
    <col min="3" max="3" width="14.285714285714286" customWidth="1"/>
    <col min="4" max="5" width="22.857142857142858" customWidth="1"/>
  </cols>
  <sheetData>
    <row r="1" spans="1:5" x14ac:dyDescent="0.25">
      <c r="A1" s="6" t="s">
        <v>23</v>
      </c>
      <c r="B1" s="6" t="s">
        <v>24</v>
      </c>
      <c r="C1" s="6" t="s">
        <v>25</v>
      </c>
      <c r="D1" s="6" t="s">
        <v>26</v>
      </c>
      <c r="E1" s="6" t="s">
        <v>27</v>
      </c>
    </row>
    <row r="2" spans="1:5" x14ac:dyDescent="0.25">
      <c r="A2" s="7" t="s">
        <v>28</v>
      </c>
      <c r="B2" s="12">
        <v>5.002</v>
      </c>
      <c r="C2" s="11">
        <v>2</v>
      </c>
      <c r="D2" s="8">
        <f>B2*C2</f>
        <v>10.004</v>
      </c>
      <c r="E2" s="8">
        <f>ROUND(B2*C2,2)</f>
        <v>10</v>
      </c>
    </row>
    <row r="3" spans="1:5" x14ac:dyDescent="0.25">
      <c r="A3" s="7" t="s">
        <v>29</v>
      </c>
      <c r="B3" s="12">
        <v>5.002</v>
      </c>
      <c r="C3" s="11">
        <v>2</v>
      </c>
      <c r="D3" s="8">
        <f>B3*C3</f>
        <v>10.004</v>
      </c>
      <c r="E3" s="8">
        <f>ROUND(B3*C3,2)</f>
        <v>10</v>
      </c>
    </row>
    <row r="4" spans="1:5" x14ac:dyDescent="0.25">
      <c r="A4" s="7" t="s">
        <v>30</v>
      </c>
      <c r="B4" s="12">
        <v>5.002</v>
      </c>
      <c r="C4" s="11">
        <v>2</v>
      </c>
      <c r="D4" s="8">
        <f>B4*C4</f>
        <v>10.004</v>
      </c>
      <c r="E4" s="8">
        <f>ROUND(B4*C4,2)</f>
        <v>10</v>
      </c>
    </row>
    <row r="5" spans="1:5" x14ac:dyDescent="0.25">
      <c r="A5" s="13" t="s">
        <v>31</v>
      </c>
      <c r="D5" s="14">
        <f>SUM(D2:D4)</f>
        <v>30.012</v>
      </c>
      <c r="E5" s="14">
        <f>SUM(E2:E4)</f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8.571428571428573" customWidth="1"/>
  </cols>
  <sheetData>
    <row r="1" spans="1:3" x14ac:dyDescent="0.25">
      <c r="A1" s="6" t="s">
        <v>32</v>
      </c>
      <c r="B1" s="6" t="s">
        <v>33</v>
      </c>
      <c r="C1" s="6" t="s">
        <v>34</v>
      </c>
    </row>
    <row r="2" spans="1:3" x14ac:dyDescent="0.25">
      <c r="A2" s="7" t="s">
        <v>35</v>
      </c>
      <c r="B2" s="7" t="s">
        <v>36</v>
      </c>
      <c r="C2" s="8">
        <f>ROUND(1234.567,2)</f>
        <v>1234.57</v>
      </c>
    </row>
    <row r="3" spans="1:3" x14ac:dyDescent="0.25">
      <c r="A3" s="7" t="s">
        <v>37</v>
      </c>
      <c r="B3" s="7" t="s">
        <v>38</v>
      </c>
      <c r="C3" s="11">
        <f>ROUND(1234.567,0)</f>
        <v>1235</v>
      </c>
    </row>
    <row r="4" spans="1:3" x14ac:dyDescent="0.25">
      <c r="A4" s="7" t="s">
        <v>39</v>
      </c>
      <c r="B4" s="7" t="s">
        <v>40</v>
      </c>
      <c r="C4" s="11">
        <f>ROUND(1234.567,-2)</f>
        <v>1200</v>
      </c>
    </row>
    <row r="5" spans="1:3" x14ac:dyDescent="0.25">
      <c r="A5" s="7" t="s">
        <v>41</v>
      </c>
      <c r="B5" s="7" t="s">
        <v>42</v>
      </c>
      <c r="C5" s="11">
        <f>ROUNDUP(1234.567,0)</f>
        <v>1235</v>
      </c>
    </row>
    <row r="6" spans="1:3" x14ac:dyDescent="0.25">
      <c r="A6" s="7" t="s">
        <v>43</v>
      </c>
      <c r="B6" s="7" t="s">
        <v>44</v>
      </c>
      <c r="C6" s="11">
        <f>ROUNDDOWN(1234.567,0)</f>
        <v>1234</v>
      </c>
    </row>
    <row r="7" spans="1:3" x14ac:dyDescent="0.25">
      <c r="A7" s="7" t="s">
        <v>45</v>
      </c>
      <c r="B7" s="7" t="s">
        <v>46</v>
      </c>
      <c r="C7" s="11">
        <f>INT(1234.567)</f>
        <v>1234</v>
      </c>
    </row>
    <row r="8" spans="1:3" x14ac:dyDescent="0.25">
      <c r="A8" s="7" t="s">
        <v>47</v>
      </c>
      <c r="B8" s="7" t="s">
        <v>48</v>
      </c>
      <c r="C8" s="11">
        <f>ROUND(-2.5,0)</f>
        <v>-3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 d’emploi</vt:lpstr>
      <vt:lpstr>Ventes</vt:lpstr>
      <vt:lpstr>Ventes (corrigé)</vt:lpstr>
      <vt:lpstr>Arrondi</vt:lpstr>
      <vt:lpstr>Arrondi (corrigé)</vt:lpstr>
      <vt:lpstr>Fonctions d’arrondi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5 — SOMME, MOYENNE, MIN, MAX, NB et l’arrondi comptable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